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360" windowWidth="9570" windowHeight="6375" firstSheet="4" activeTab="8"/>
  </bookViews>
  <sheets>
    <sheet name="LEBAK" sheetId="1" r:id="rId1"/>
    <sheet name="NI MBA" sheetId="2" r:id="rId2"/>
    <sheet name="biaya mba 1" sheetId="3" r:id="rId3"/>
    <sheet name="kwi ujs" sheetId="4" r:id="rId4"/>
    <sheet name="KWI INDUK" sheetId="5" r:id="rId5"/>
    <sheet name="Sheet1" sheetId="6" r:id="rId6"/>
    <sheet name="KT TGR" sheetId="7" r:id="rId7"/>
    <sheet name="TANGSEL" sheetId="8" r:id="rId8"/>
    <sheet name="KAB. TGR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2">'biaya mba 1'!$A$1:$I$49</definedName>
    <definedName name="_xlnm.Print_Area" localSheetId="8">'KAB. TGR'!$A$1:$H$41</definedName>
    <definedName name="_xlnm.Print_Area" localSheetId="6">'KT TGR'!$A$1:$H$76</definedName>
    <definedName name="_xlnm.Print_Area" localSheetId="4">'KWI INDUK'!$A$1:$J$28</definedName>
    <definedName name="_xlnm.Print_Area" localSheetId="3">'kwi ujs'!$A$1:$J$23</definedName>
    <definedName name="_xlnm.Print_Area" localSheetId="0">'LEBAK'!$A$1:$H$89</definedName>
    <definedName name="_xlnm.Print_Area" localSheetId="1">'NI MBA'!$A$1:$J$27</definedName>
    <definedName name="_xlnm.Print_Area" localSheetId="7">'TANGSEL'!$A$1:$H$80</definedName>
  </definedNames>
  <calcPr fullCalcOnLoad="1"/>
</workbook>
</file>

<file path=xl/sharedStrings.xml><?xml version="1.0" encoding="utf-8"?>
<sst xmlns="http://schemas.openxmlformats.org/spreadsheetml/2006/main" count="648" uniqueCount="206">
  <si>
    <t>NOTA INTERN</t>
  </si>
  <si>
    <t>Kepada</t>
  </si>
  <si>
    <t>Dari</t>
  </si>
  <si>
    <t xml:space="preserve">Hal </t>
  </si>
  <si>
    <t>Tembusan</t>
  </si>
  <si>
    <t>: Penanggung Jawab Adm &amp; Keu</t>
  </si>
  <si>
    <t>NO.</t>
  </si>
  <si>
    <t>NOMOR DO</t>
  </si>
  <si>
    <t>KUANTUM          (Kg)</t>
  </si>
  <si>
    <t>GUDANG</t>
  </si>
  <si>
    <t>KECAMATAN</t>
  </si>
  <si>
    <t>ALOKASI</t>
  </si>
  <si>
    <t>PENGELUARAN</t>
  </si>
  <si>
    <t>(BULAN/TAHUN)</t>
  </si>
  <si>
    <t xml:space="preserve">Dengan ini kami ajukan komponen biaya, sebagai berikut : </t>
  </si>
  <si>
    <t>JML KEC.</t>
  </si>
  <si>
    <t>KUANTUM     (Kg)</t>
  </si>
  <si>
    <t>BIAYA - BIAYA</t>
  </si>
  <si>
    <t>JUMLAH</t>
  </si>
  <si>
    <t>DESA</t>
  </si>
  <si>
    <t>INSENTIF GUDANG</t>
  </si>
  <si>
    <t>OPERASIONAL</t>
  </si>
  <si>
    <t>BONGKAR MUAT</t>
  </si>
  <si>
    <t>Rp. 1,00/Kg</t>
  </si>
  <si>
    <t>Rp. 4,00/Kg</t>
  </si>
  <si>
    <t xml:space="preserve">TOTAL SELURUH BIAYA :      Rp. </t>
  </si>
  <si>
    <t>TERBILANG :</t>
  </si>
  <si>
    <t>Demikian disampaikan untuk menjadi maklum.</t>
  </si>
  <si>
    <t>Mengetahui :</t>
  </si>
  <si>
    <t/>
  </si>
  <si>
    <t>: Koordinator Bidang Pendistribusian</t>
  </si>
  <si>
    <t xml:space="preserve">: Penanggung Jawab Administrasi &amp; Keuangan </t>
  </si>
  <si>
    <t>Korbid Pendistribusian,</t>
  </si>
  <si>
    <t>1</t>
  </si>
  <si>
    <t>2</t>
  </si>
  <si>
    <t>3</t>
  </si>
  <si>
    <t>MARET</t>
  </si>
  <si>
    <t>: Permohonan BOP Raskin 2008</t>
  </si>
  <si>
    <t>: Ketua Tim Raskin Sub Divre Banten</t>
  </si>
  <si>
    <t>Rp. 6,00/Kg</t>
  </si>
  <si>
    <t>Herman Sadik</t>
  </si>
  <si>
    <t>: Permohonan Biaya Angkutan Raskin 2008</t>
  </si>
  <si>
    <t>KHAIRULLAH</t>
  </si>
  <si>
    <t>Telah diterima Dari</t>
  </si>
  <si>
    <t>Uang Sejumlah</t>
  </si>
  <si>
    <t xml:space="preserve">: </t>
  </si>
  <si>
    <t>:</t>
  </si>
  <si>
    <t>Untuk Pembayaran</t>
  </si>
  <si>
    <t>Biaya Operasional</t>
  </si>
  <si>
    <t>Biaya Operasional Desa</t>
  </si>
  <si>
    <t>Biaya Operasional Kecamatan</t>
  </si>
  <si>
    <t>Biaya Insentiv Gudang</t>
  </si>
  <si>
    <t>Biaya Bongkar</t>
  </si>
  <si>
    <t>: Rp.</t>
  </si>
  <si>
    <t>Rp.</t>
  </si>
  <si>
    <t>Yang Menerima</t>
  </si>
  <si>
    <t xml:space="preserve">Kg X Rp. 62,5,00/Kg </t>
  </si>
  <si>
    <t xml:space="preserve">Dengan ini kami ajukan komponen biaya angkutan distribusi Raskin tahun 2008, sebagai berikut : </t>
  </si>
  <si>
    <t>: Kasatker Tim Raskin Kab. Tangerang</t>
  </si>
  <si>
    <t xml:space="preserve">Sehubungan dengan terbitnya DELIVERY ORDER (DO) pada Perum BULOG Sub Divisi Regional Banten untuk penyaluran Beras Raskin tahun 2008 di Wilayah Kab. Tangerang, sebagai berikut : </t>
  </si>
  <si>
    <t>Kasatker Kab. Tangerang</t>
  </si>
  <si>
    <t>MEI</t>
  </si>
  <si>
    <t>JUNI</t>
  </si>
  <si>
    <t>SUWONDO</t>
  </si>
  <si>
    <t>Kasatker Kab. Lebak</t>
  </si>
  <si>
    <t>4</t>
  </si>
  <si>
    <t>APRIL</t>
  </si>
  <si>
    <t>KALANGANYAR</t>
  </si>
  <si>
    <t>GSP MALINGPING</t>
  </si>
  <si>
    <t>NO</t>
  </si>
  <si>
    <t>5</t>
  </si>
  <si>
    <t>6</t>
  </si>
  <si>
    <t>JANUARI</t>
  </si>
  <si>
    <t>WANASALAM</t>
  </si>
  <si>
    <t>7</t>
  </si>
  <si>
    <t>CIKULUR</t>
  </si>
  <si>
    <t>GBM CIKANDE I</t>
  </si>
  <si>
    <t>MUNCANG</t>
  </si>
  <si>
    <t>NO.DO</t>
  </si>
  <si>
    <t>TONAGE</t>
  </si>
  <si>
    <t>KAB/KOTA</t>
  </si>
  <si>
    <t>TANGERANG</t>
  </si>
  <si>
    <t>07200801601RAS</t>
  </si>
  <si>
    <t>JULI</t>
  </si>
  <si>
    <t>NO : 03/UJASANG/07/2008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</si>
  <si>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</si>
  <si>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</si>
  <si>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</si>
  <si>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</si>
  <si>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</si>
  <si>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</si>
  <si>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</si>
  <si>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</si>
  <si>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</si>
  <si>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00032</t>
  </si>
  <si>
    <t>SEPATAN TIMUR</t>
  </si>
  <si>
    <t>8</t>
  </si>
  <si>
    <t>9</t>
  </si>
  <si>
    <t>10</t>
  </si>
  <si>
    <t>11</t>
  </si>
  <si>
    <t>Rp. 12,00/Kg</t>
  </si>
  <si>
    <t>Rp. 27.00/Kg</t>
  </si>
  <si>
    <t>: Kasub divre Lebak</t>
  </si>
  <si>
    <t>Kasi Minku</t>
  </si>
  <si>
    <t>Kasie Minku</t>
  </si>
  <si>
    <t>Kasie minku</t>
  </si>
  <si>
    <t>00031</t>
  </si>
  <si>
    <t>WARUNGGUNUNG</t>
  </si>
  <si>
    <t>GSP WR GUNUNG</t>
  </si>
  <si>
    <t>Serang, 09 Juli 2008</t>
  </si>
  <si>
    <t>Sebelas juta seratus empat ribu enam ratus delapan puluh tujuh rupiah koma lima sen</t>
  </si>
  <si>
    <t>Kg</t>
  </si>
  <si>
    <t>ASNA WIJAYA</t>
  </si>
  <si>
    <t>SYORA BS ABUBAKAR</t>
  </si>
  <si>
    <t>Perum Bulog- Sub Divre Tangerang</t>
  </si>
  <si>
    <t>Tangerang,…………………………….2008</t>
  </si>
  <si>
    <t xml:space="preserve">                    NO : 01/BOP/010/2008</t>
  </si>
  <si>
    <t>: Kasub Divre Tangerang</t>
  </si>
  <si>
    <t>Erwin Siregar</t>
  </si>
  <si>
    <t>Syora BS. Abubakar</t>
  </si>
  <si>
    <t>ATING SUPRIATNA</t>
  </si>
  <si>
    <t xml:space="preserve">Kg X Rp. 65,5,00/Kg </t>
  </si>
  <si>
    <t>sembilan juta seratus emapt puluh lima ribu seratus sepuluh rupiah</t>
  </si>
  <si>
    <t xml:space="preserve">Biaya ongkos angkut Kec. Pamulang Kab. Tangerang sebanyak </t>
  </si>
  <si>
    <t>FIRMAN</t>
  </si>
  <si>
    <t>………………………………………….</t>
  </si>
  <si>
    <t xml:space="preserve">Biaya penandatangan MBA 1 Penyaluran raskin bulan Oktober Kab. Tangerang </t>
  </si>
  <si>
    <t xml:space="preserve">sebanyak </t>
  </si>
  <si>
    <t>Kg  X  Rp.</t>
  </si>
  <si>
    <t>Tangerang,            Nopember2008</t>
  </si>
  <si>
    <t xml:space="preserve">Biaya penandatangan MBA 1 Penyaluran raskin bulan September Kab. Tangerang </t>
  </si>
  <si>
    <t>satu juta enam ratus delapan puluh ribu tiga ratus enam puluh rupiah</t>
  </si>
  <si>
    <t>kepada Yth,</t>
  </si>
  <si>
    <t>Perihal</t>
  </si>
  <si>
    <t>Kasub Divre Tangerang</t>
  </si>
  <si>
    <t>Satker Tangerang</t>
  </si>
  <si>
    <t>Biaya Penandatangan MBA 1</t>
  </si>
  <si>
    <t>Tangerang dengan ini kami mengajukan biaya penandatangan MBA 1, dengan rincian sebagai berikut</t>
  </si>
  <si>
    <t>x Rp. 2,00</t>
  </si>
  <si>
    <t>=    Rp</t>
  </si>
  <si>
    <t>Demikian disampaikan, atas perhatiannya kami ucapkan terima kasih.</t>
  </si>
  <si>
    <t>Tangerang,  8 Nopember 2008</t>
  </si>
  <si>
    <t>Satker Kab. Tangerang</t>
  </si>
  <si>
    <t>…………………………………………………..</t>
  </si>
  <si>
    <t>Sehubungan dengan telah selesainya pendistribusian Raskin Bulan September  2008 untuk Kabupaten</t>
  </si>
  <si>
    <t>dua juta delapan ratus empat puluh lima dua puluh rupiah</t>
  </si>
  <si>
    <t>ASNAWIJAYA</t>
  </si>
  <si>
    <t>KWITANSI</t>
  </si>
  <si>
    <t>: Kasatker Tim Raskin KOTA. Tangerang</t>
  </si>
  <si>
    <t xml:space="preserve">  Mengetahui :</t>
  </si>
  <si>
    <t xml:space="preserve"> NOTA INTERN</t>
  </si>
  <si>
    <t>ENAM RATUS TUJUH PULUH DELAPAN RIBU TUJUH RATUS DELAPAN PULUH RUPIAH</t>
  </si>
  <si>
    <t>SATU JUTA ENAM RATUS EMPAT PULUH ENAM RIBU ENAM RATUS TUJUH PULUH RUPIAH</t>
  </si>
  <si>
    <t>: Permohonan BOP Raskin 2009</t>
  </si>
  <si>
    <t>0005</t>
  </si>
  <si>
    <t>03200901501RAS</t>
  </si>
  <si>
    <t>NO : 01 UJASANG/03/2009</t>
  </si>
  <si>
    <t xml:space="preserve">Dengan ini kami ajukan komponen biaya angkutan distribusi Raskin tahun 2009, sebagai berikut : </t>
  </si>
  <si>
    <t>: Permohonan Biaya Angkutan Raskin 2009</t>
  </si>
  <si>
    <t>Tangerang,…………………………….2009</t>
  </si>
  <si>
    <t>SUGESTININGSIH</t>
  </si>
  <si>
    <t>: Kasatker Tim Raskin Kota Tangerang Selatan</t>
  </si>
  <si>
    <t xml:space="preserve">Sehubungan dengan terbitnya DELIVERY ORDER (DO) pada Perum BULOG Sub Divisi Regional Tangerang untuk penyaluran Beras Raskin tahun 2008 di Wilayah Kota Tangerang Selatan , sebagai berikut : </t>
  </si>
  <si>
    <t>NO : 01 /BOP-TANGSEL/03/2009</t>
  </si>
  <si>
    <t>TANGERANG,   Maret 2009</t>
  </si>
  <si>
    <t>NO : 12/BOP-KTGR/03/2009</t>
  </si>
  <si>
    <t xml:space="preserve">Sehubungan dengan terbitnya DELIVERY ORDER (DO) pada Perum BULOG Sub Divisi Regional Banten untuk penyaluran Beras Raskin tahun 2009 di Wilayah KOTA. Tangerang, sebagai berikut : </t>
  </si>
  <si>
    <t xml:space="preserve">Sehubungan dengan terbitnya DELIVERY ORDER (DO) pada Perum BULOG Sub Divisi Regional Banten untuk penyaluran Beras Raskin tahun 2009 di Wilayah Kota Tangerang, sebagai berikut : </t>
  </si>
  <si>
    <t>NO : 02/UJASANG/03/2009</t>
  </si>
  <si>
    <t>KAB. TANGERANG</t>
  </si>
  <si>
    <t>KOTA TANGERANG</t>
  </si>
  <si>
    <t>TANGERANG SELATAN</t>
  </si>
  <si>
    <t>RAJEG</t>
  </si>
  <si>
    <t>0006</t>
  </si>
  <si>
    <t>: Ketua Tim Raskin Sub Divre Tangerang</t>
  </si>
  <si>
    <t>03200902501RAS</t>
  </si>
  <si>
    <t>GBM CIKANDE II</t>
  </si>
  <si>
    <t>03200903501RAS</t>
  </si>
  <si>
    <t>GBM CIKANDE III</t>
  </si>
  <si>
    <t>0011</t>
  </si>
  <si>
    <t>KOSAMBI</t>
  </si>
  <si>
    <t>0012</t>
  </si>
  <si>
    <t>MEKAR BARU</t>
  </si>
  <si>
    <t>0013</t>
  </si>
  <si>
    <t>CURUG</t>
  </si>
  <si>
    <t>0014</t>
  </si>
  <si>
    <t>03200901201RAS</t>
  </si>
  <si>
    <t>GBB MAUK</t>
  </si>
  <si>
    <t>SETU</t>
  </si>
  <si>
    <t>Tangerang, 30 Maret 2009</t>
  </si>
  <si>
    <t>TUJUH RATUS EMPAT PULUH SEMBILAN RIBU DUA RATUS LIMA PULUH RUPIAH</t>
  </si>
  <si>
    <t>SATU JUTA DELAPAN RATUS TUJUH BELAS RIBU ENAM RATUS DUA PULUH LIMA RUPIAH</t>
  </si>
  <si>
    <t xml:space="preserve">kresek </t>
  </si>
  <si>
    <t>pakuhaji</t>
  </si>
  <si>
    <t>0001</t>
  </si>
  <si>
    <t>04200901201RAS</t>
  </si>
  <si>
    <t>GBB TANGERANG</t>
  </si>
  <si>
    <t>JAMBE</t>
  </si>
  <si>
    <t xml:space="preserve">Sehubungan dengan terbitnya DELIVERY ORDER (DO) pada Perum BULOG Sub Divisi Regional Tangerang untuk penyaluran Beras Raskin tahun 2009 di Wilayah Kab. Tangerang, sebagai berikut : </t>
  </si>
  <si>
    <t>Tangerang, 06  APRIL 2009</t>
  </si>
  <si>
    <t>MAUK</t>
  </si>
  <si>
    <t>0010</t>
  </si>
  <si>
    <t>NO : 02 /BOP-TGR/04/2009</t>
  </si>
  <si>
    <t>NO : 02 UJASANG/04/2009</t>
  </si>
  <si>
    <t>DUA JUTA ENAM RATUS DUA PULUH SATU RIBU TIGA RATUS SEPULUH RUPIAH</t>
  </si>
  <si>
    <t>TIGA JUTA SEMBILAN RATUS ENAM BELAS RIBU TUJUH  RATUS LIMA PULUH LIMA RUPIAH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</si>
</sst>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_);_(* \(#,##0.0\);_(* &quot;-&quot;?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rebuchet MS"/>
      <family val="0"/>
    </font>
    <font>
      <b/>
      <sz val="10"/>
      <name val="Trebuchet MS"/>
      <family val="2"/>
    </font>
    <font>
      <sz val="9"/>
      <name val="Trebuchet MS"/>
      <family val="0"/>
    </font>
    <font>
      <b/>
      <i/>
      <sz val="10"/>
      <name val="Trebuchet MS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2"/>
      <name val="Trebuchet MS"/>
      <family val="2"/>
    </font>
    <font>
      <b/>
      <sz val="11"/>
      <name val="Trebuchet MS"/>
      <family val="2"/>
    </font>
    <font>
      <sz val="11"/>
      <name val="Arial"/>
      <family val="0"/>
    </font>
    <font>
      <sz val="11"/>
      <name val="Trebuchet MS"/>
      <family val="0"/>
    </font>
    <font>
      <b/>
      <i/>
      <sz val="11"/>
      <name val="Trebuchet M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43" fontId="3" fillId="0" borderId="0" xfId="15" applyAlignment="1">
      <alignment vertical="center"/>
    </xf>
    <xf numFmtId="43" fontId="3" fillId="0" borderId="0" xfId="15" applyFont="1" applyAlignment="1">
      <alignment horizontal="center" vertical="center"/>
    </xf>
    <xf numFmtId="43" fontId="3" fillId="0" borderId="0" xfId="15" applyFont="1" applyAlignment="1">
      <alignment horizontal="left" vertical="center"/>
    </xf>
    <xf numFmtId="43" fontId="4" fillId="0" borderId="0" xfId="15" applyFont="1" applyAlignment="1">
      <alignment horizontal="left" vertical="center"/>
    </xf>
    <xf numFmtId="43" fontId="3" fillId="0" borderId="1" xfId="15" applyFont="1" applyBorder="1" applyAlignment="1">
      <alignment horizontal="center" vertical="center"/>
    </xf>
    <xf numFmtId="43" fontId="3" fillId="0" borderId="1" xfId="15" applyFont="1" applyBorder="1" applyAlignment="1">
      <alignment horizontal="left" vertical="center"/>
    </xf>
    <xf numFmtId="43" fontId="3" fillId="0" borderId="2" xfId="15" applyBorder="1" applyAlignment="1">
      <alignment vertical="center"/>
    </xf>
    <xf numFmtId="43" fontId="3" fillId="0" borderId="3" xfId="15" applyFont="1" applyBorder="1" applyAlignment="1">
      <alignment horizontal="center" vertical="center"/>
    </xf>
    <xf numFmtId="43" fontId="3" fillId="0" borderId="4" xfId="15" applyFont="1" applyBorder="1" applyAlignment="1">
      <alignment horizontal="center" vertical="center"/>
    </xf>
    <xf numFmtId="43" fontId="3" fillId="0" borderId="4" xfId="15" applyFont="1" applyBorder="1" applyAlignment="1" quotePrefix="1">
      <alignment horizontal="center" vertical="center"/>
    </xf>
    <xf numFmtId="0" fontId="5" fillId="0" borderId="5" xfId="15" applyNumberFormat="1" applyFont="1" applyBorder="1" applyAlignment="1" quotePrefix="1">
      <alignment horizontal="right" vertical="center"/>
    </xf>
    <xf numFmtId="0" fontId="5" fillId="0" borderId="6" xfId="15" applyNumberFormat="1" applyFont="1" applyBorder="1" applyAlignment="1">
      <alignment vertical="center"/>
    </xf>
    <xf numFmtId="43" fontId="5" fillId="0" borderId="7" xfId="15" applyFont="1" applyBorder="1" applyAlignment="1">
      <alignment vertical="center"/>
    </xf>
    <xf numFmtId="43" fontId="5" fillId="0" borderId="8" xfId="15" applyFont="1" applyBorder="1" applyAlignment="1">
      <alignment vertical="center"/>
    </xf>
    <xf numFmtId="43" fontId="5" fillId="0" borderId="5" xfId="15" applyFont="1" applyBorder="1" applyAlignment="1">
      <alignment vertical="center"/>
    </xf>
    <xf numFmtId="43" fontId="5" fillId="0" borderId="9" xfId="15" applyFont="1" applyBorder="1" applyAlignment="1">
      <alignment vertical="center"/>
    </xf>
    <xf numFmtId="43" fontId="5" fillId="0" borderId="10" xfId="15" applyFont="1" applyBorder="1" applyAlignment="1">
      <alignment vertical="center"/>
    </xf>
    <xf numFmtId="43" fontId="5" fillId="0" borderId="11" xfId="15" applyFont="1" applyBorder="1" applyAlignment="1">
      <alignment vertical="center"/>
    </xf>
    <xf numFmtId="0" fontId="5" fillId="0" borderId="4" xfId="15" applyNumberFormat="1" applyFont="1" applyBorder="1" applyAlignment="1">
      <alignment horizontal="center" vertical="center"/>
    </xf>
    <xf numFmtId="0" fontId="5" fillId="0" borderId="12" xfId="15" applyNumberFormat="1" applyFont="1" applyBorder="1" applyAlignment="1" quotePrefix="1">
      <alignment horizontal="right" vertical="center"/>
    </xf>
    <xf numFmtId="0" fontId="5" fillId="0" borderId="2" xfId="15" applyNumberFormat="1" applyFont="1" applyBorder="1" applyAlignment="1">
      <alignment vertical="center"/>
    </xf>
    <xf numFmtId="43" fontId="5" fillId="0" borderId="13" xfId="15" applyFont="1" applyBorder="1" applyAlignment="1">
      <alignment vertical="center"/>
    </xf>
    <xf numFmtId="43" fontId="5" fillId="0" borderId="4" xfId="15" applyFont="1" applyBorder="1" applyAlignment="1">
      <alignment vertical="center"/>
    </xf>
    <xf numFmtId="43" fontId="5" fillId="0" borderId="12" xfId="15" applyFont="1" applyBorder="1" applyAlignment="1">
      <alignment vertical="center"/>
    </xf>
    <xf numFmtId="43" fontId="3" fillId="0" borderId="0" xfId="15" applyFont="1" applyAlignment="1" quotePrefix="1">
      <alignment vertical="center"/>
    </xf>
    <xf numFmtId="0" fontId="3" fillId="0" borderId="0" xfId="15" applyNumberFormat="1" applyFont="1" applyAlignment="1">
      <alignment vertical="center"/>
    </xf>
    <xf numFmtId="43" fontId="5" fillId="0" borderId="10" xfId="15" applyFont="1" applyBorder="1" applyAlignment="1">
      <alignment horizontal="center" vertical="center" wrapText="1"/>
    </xf>
    <xf numFmtId="43" fontId="5" fillId="0" borderId="14" xfId="15" applyFont="1" applyBorder="1" applyAlignment="1">
      <alignment horizontal="center" vertical="center" wrapText="1"/>
    </xf>
    <xf numFmtId="0" fontId="3" fillId="0" borderId="3" xfId="15" applyNumberFormat="1" applyBorder="1" applyAlignment="1">
      <alignment horizontal="center" vertical="center"/>
    </xf>
    <xf numFmtId="170" fontId="3" fillId="0" borderId="4" xfId="15" applyNumberFormat="1" applyBorder="1" applyAlignment="1">
      <alignment vertical="center"/>
    </xf>
    <xf numFmtId="43" fontId="3" fillId="0" borderId="4" xfId="15" applyBorder="1" applyAlignment="1">
      <alignment vertical="center"/>
    </xf>
    <xf numFmtId="0" fontId="3" fillId="0" borderId="0" xfId="15" applyNumberFormat="1" applyAlignment="1">
      <alignment vertical="center"/>
    </xf>
    <xf numFmtId="43" fontId="3" fillId="0" borderId="0" xfId="15" applyFont="1" applyAlignment="1">
      <alignment horizontal="centerContinuous" vertical="center"/>
    </xf>
    <xf numFmtId="43" fontId="3" fillId="0" borderId="0" xfId="15" applyAlignment="1">
      <alignment horizontal="centerContinuous" vertical="center"/>
    </xf>
    <xf numFmtId="43" fontId="3" fillId="0" borderId="0" xfId="15" applyFont="1" applyAlignment="1" quotePrefix="1">
      <alignment horizontal="centerContinuous" vertical="center"/>
    </xf>
    <xf numFmtId="170" fontId="5" fillId="0" borderId="8" xfId="15" applyNumberFormat="1" applyFont="1" applyBorder="1" applyAlignment="1">
      <alignment vertical="center"/>
    </xf>
    <xf numFmtId="170" fontId="5" fillId="0" borderId="10" xfId="15" applyNumberFormat="1" applyFont="1" applyBorder="1" applyAlignment="1">
      <alignment vertical="center"/>
    </xf>
    <xf numFmtId="170" fontId="5" fillId="0" borderId="4" xfId="15" applyNumberFormat="1" applyFont="1" applyBorder="1" applyAlignment="1">
      <alignment vertical="center"/>
    </xf>
    <xf numFmtId="0" fontId="3" fillId="0" borderId="15" xfId="15" applyNumberFormat="1" applyFont="1" applyBorder="1" applyAlignment="1">
      <alignment vertical="center"/>
    </xf>
    <xf numFmtId="170" fontId="3" fillId="0" borderId="15" xfId="15" applyNumberFormat="1" applyFont="1" applyBorder="1" applyAlignment="1" quotePrefix="1">
      <alignment vertical="center"/>
    </xf>
    <xf numFmtId="43" fontId="3" fillId="0" borderId="15" xfId="15" applyBorder="1" applyAlignment="1">
      <alignment vertical="center"/>
    </xf>
    <xf numFmtId="0" fontId="5" fillId="0" borderId="8" xfId="15" applyNumberFormat="1" applyFont="1" applyBorder="1" applyAlignment="1" quotePrefix="1">
      <alignment horizontal="center" vertical="center"/>
    </xf>
    <xf numFmtId="43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43" fontId="0" fillId="0" borderId="9" xfId="0" applyNumberFormat="1" applyBorder="1" applyAlignment="1">
      <alignment/>
    </xf>
    <xf numFmtId="170" fontId="0" fillId="0" borderId="0" xfId="0" applyNumberFormat="1" applyAlignment="1">
      <alignment/>
    </xf>
    <xf numFmtId="0" fontId="7" fillId="0" borderId="0" xfId="0" applyFont="1" applyAlignment="1">
      <alignment/>
    </xf>
    <xf numFmtId="170" fontId="0" fillId="0" borderId="0" xfId="15" applyNumberFormat="1" applyAlignment="1">
      <alignment horizontal="left"/>
    </xf>
    <xf numFmtId="43" fontId="7" fillId="0" borderId="9" xfId="0" applyNumberFormat="1" applyFont="1" applyBorder="1" applyAlignment="1">
      <alignment/>
    </xf>
    <xf numFmtId="43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70" fontId="0" fillId="0" borderId="0" xfId="15" applyNumberFormat="1" applyFont="1" applyAlignment="1">
      <alignment horizontal="left"/>
    </xf>
    <xf numFmtId="37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0" xfId="0" applyAlignment="1" quotePrefix="1">
      <alignment horizontal="center"/>
    </xf>
    <xf numFmtId="170" fontId="0" fillId="0" borderId="0" xfId="15" applyNumberFormat="1" applyAlignment="1">
      <alignment/>
    </xf>
    <xf numFmtId="0" fontId="0" fillId="0" borderId="0" xfId="0" applyAlignment="1">
      <alignment horizontal="right"/>
    </xf>
    <xf numFmtId="0" fontId="0" fillId="0" borderId="16" xfId="0" applyBorder="1" applyAlignment="1">
      <alignment/>
    </xf>
    <xf numFmtId="0" fontId="6" fillId="0" borderId="0" xfId="21" applyFont="1" applyAlignment="1">
      <alignment vertical="top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3" fontId="3" fillId="0" borderId="0" xfId="15" applyFont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5" fillId="0" borderId="5" xfId="15" applyNumberFormat="1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170" fontId="9" fillId="0" borderId="0" xfId="15" applyNumberFormat="1" applyFont="1" applyAlignment="1">
      <alignment/>
    </xf>
    <xf numFmtId="0" fontId="0" fillId="0" borderId="0" xfId="0" applyAlignment="1" quotePrefix="1">
      <alignment horizontal="right"/>
    </xf>
    <xf numFmtId="170" fontId="5" fillId="0" borderId="8" xfId="15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3" fontId="13" fillId="0" borderId="0" xfId="15" applyFont="1" applyAlignment="1">
      <alignment horizontal="center" vertical="center"/>
    </xf>
    <xf numFmtId="43" fontId="13" fillId="0" borderId="0" xfId="15" applyFont="1" applyAlignment="1">
      <alignment horizontal="left" vertical="center"/>
    </xf>
    <xf numFmtId="43" fontId="11" fillId="0" borderId="0" xfId="15" applyFont="1" applyAlignment="1">
      <alignment horizontal="left" vertical="center"/>
    </xf>
    <xf numFmtId="43" fontId="13" fillId="0" borderId="1" xfId="15" applyFont="1" applyBorder="1" applyAlignment="1">
      <alignment horizontal="center" vertical="center"/>
    </xf>
    <xf numFmtId="43" fontId="13" fillId="0" borderId="1" xfId="15" applyFont="1" applyBorder="1" applyAlignment="1">
      <alignment horizontal="left" vertical="center"/>
    </xf>
    <xf numFmtId="43" fontId="13" fillId="0" borderId="2" xfId="15" applyFont="1" applyBorder="1" applyAlignment="1">
      <alignment vertical="center"/>
    </xf>
    <xf numFmtId="43" fontId="13" fillId="0" borderId="3" xfId="15" applyFont="1" applyBorder="1" applyAlignment="1">
      <alignment horizontal="center" vertical="center"/>
    </xf>
    <xf numFmtId="43" fontId="13" fillId="0" borderId="4" xfId="15" applyFont="1" applyBorder="1" applyAlignment="1">
      <alignment horizontal="center" vertical="center"/>
    </xf>
    <xf numFmtId="43" fontId="13" fillId="0" borderId="4" xfId="15" applyFont="1" applyBorder="1" applyAlignment="1" quotePrefix="1">
      <alignment horizontal="center" vertical="center"/>
    </xf>
    <xf numFmtId="0" fontId="13" fillId="0" borderId="8" xfId="15" applyNumberFormat="1" applyFont="1" applyBorder="1" applyAlignment="1" quotePrefix="1">
      <alignment horizontal="center" vertical="center"/>
    </xf>
    <xf numFmtId="0" fontId="13" fillId="0" borderId="5" xfId="15" applyNumberFormat="1" applyFont="1" applyBorder="1" applyAlignment="1" quotePrefix="1">
      <alignment horizontal="right" vertical="center"/>
    </xf>
    <xf numFmtId="0" fontId="13" fillId="0" borderId="6" xfId="15" applyNumberFormat="1" applyFont="1" applyBorder="1" applyAlignment="1">
      <alignment vertical="center"/>
    </xf>
    <xf numFmtId="43" fontId="13" fillId="0" borderId="7" xfId="15" applyFont="1" applyBorder="1" applyAlignment="1">
      <alignment vertical="center"/>
    </xf>
    <xf numFmtId="170" fontId="13" fillId="0" borderId="8" xfId="15" applyNumberFormat="1" applyFont="1" applyBorder="1" applyAlignment="1">
      <alignment vertical="center"/>
    </xf>
    <xf numFmtId="43" fontId="13" fillId="0" borderId="8" xfId="15" applyFont="1" applyBorder="1" applyAlignment="1">
      <alignment vertical="center"/>
    </xf>
    <xf numFmtId="43" fontId="13" fillId="0" borderId="5" xfId="15" applyFont="1" applyBorder="1" applyAlignment="1">
      <alignment vertical="center"/>
    </xf>
    <xf numFmtId="43" fontId="13" fillId="0" borderId="9" xfId="15" applyFont="1" applyBorder="1" applyAlignment="1">
      <alignment vertical="center"/>
    </xf>
    <xf numFmtId="170" fontId="13" fillId="0" borderId="10" xfId="15" applyNumberFormat="1" applyFont="1" applyBorder="1" applyAlignment="1">
      <alignment vertical="center"/>
    </xf>
    <xf numFmtId="43" fontId="13" fillId="0" borderId="11" xfId="15" applyFont="1" applyBorder="1" applyAlignment="1">
      <alignment vertical="center"/>
    </xf>
    <xf numFmtId="43" fontId="13" fillId="0" borderId="10" xfId="15" applyFont="1" applyBorder="1" applyAlignment="1">
      <alignment vertical="center"/>
    </xf>
    <xf numFmtId="0" fontId="12" fillId="0" borderId="10" xfId="0" applyFont="1" applyBorder="1" applyAlignment="1">
      <alignment/>
    </xf>
    <xf numFmtId="0" fontId="13" fillId="0" borderId="4" xfId="15" applyNumberFormat="1" applyFont="1" applyBorder="1" applyAlignment="1">
      <alignment horizontal="center" vertical="center"/>
    </xf>
    <xf numFmtId="0" fontId="13" fillId="0" borderId="12" xfId="15" applyNumberFormat="1" applyFont="1" applyBorder="1" applyAlignment="1" quotePrefix="1">
      <alignment horizontal="right" vertical="center"/>
    </xf>
    <xf numFmtId="0" fontId="13" fillId="0" borderId="2" xfId="15" applyNumberFormat="1" applyFont="1" applyBorder="1" applyAlignment="1">
      <alignment vertical="center"/>
    </xf>
    <xf numFmtId="43" fontId="13" fillId="0" borderId="13" xfId="15" applyFont="1" applyBorder="1" applyAlignment="1">
      <alignment vertical="center"/>
    </xf>
    <xf numFmtId="170" fontId="13" fillId="0" borderId="4" xfId="15" applyNumberFormat="1" applyFont="1" applyBorder="1" applyAlignment="1">
      <alignment vertical="center"/>
    </xf>
    <xf numFmtId="43" fontId="13" fillId="0" borderId="4" xfId="15" applyFont="1" applyBorder="1" applyAlignment="1">
      <alignment vertical="center"/>
    </xf>
    <xf numFmtId="43" fontId="13" fillId="0" borderId="12" xfId="15" applyFont="1" applyBorder="1" applyAlignment="1">
      <alignment vertical="center"/>
    </xf>
    <xf numFmtId="43" fontId="13" fillId="0" borderId="0" xfId="15" applyFont="1" applyAlignment="1">
      <alignment vertical="center"/>
    </xf>
    <xf numFmtId="43" fontId="13" fillId="0" borderId="0" xfId="15" applyFont="1" applyAlignment="1" quotePrefix="1">
      <alignment vertical="center"/>
    </xf>
    <xf numFmtId="0" fontId="13" fillId="0" borderId="0" xfId="15" applyNumberFormat="1" applyFont="1" applyAlignment="1">
      <alignment vertical="center"/>
    </xf>
    <xf numFmtId="43" fontId="13" fillId="0" borderId="10" xfId="15" applyFont="1" applyBorder="1" applyAlignment="1">
      <alignment horizontal="center" vertical="center" wrapText="1"/>
    </xf>
    <xf numFmtId="43" fontId="13" fillId="0" borderId="14" xfId="15" applyFont="1" applyBorder="1" applyAlignment="1">
      <alignment horizontal="center" vertical="center" wrapText="1"/>
    </xf>
    <xf numFmtId="0" fontId="13" fillId="0" borderId="3" xfId="15" applyNumberFormat="1" applyFont="1" applyBorder="1" applyAlignment="1">
      <alignment horizontal="center" vertical="center"/>
    </xf>
    <xf numFmtId="0" fontId="14" fillId="0" borderId="0" xfId="21" applyFont="1" applyAlignment="1">
      <alignment vertical="top"/>
      <protection/>
    </xf>
    <xf numFmtId="43" fontId="13" fillId="0" borderId="0" xfId="15" applyFont="1" applyAlignment="1">
      <alignment horizontal="centerContinuous" vertical="center"/>
    </xf>
    <xf numFmtId="43" fontId="13" fillId="0" borderId="0" xfId="15" applyFont="1" applyAlignment="1" quotePrefix="1">
      <alignment horizontal="centerContinuous" vertical="center"/>
    </xf>
    <xf numFmtId="43" fontId="13" fillId="0" borderId="16" xfId="15" applyFont="1" applyBorder="1" applyAlignment="1">
      <alignment vertical="center"/>
    </xf>
    <xf numFmtId="43" fontId="13" fillId="0" borderId="22" xfId="15" applyFont="1" applyBorder="1" applyAlignment="1">
      <alignment vertical="center"/>
    </xf>
    <xf numFmtId="43" fontId="13" fillId="0" borderId="22" xfId="15" applyFont="1" applyBorder="1" applyAlignment="1" quotePrefix="1">
      <alignment vertical="center"/>
    </xf>
    <xf numFmtId="0" fontId="13" fillId="0" borderId="0" xfId="15" applyNumberFormat="1" applyFont="1" applyBorder="1" applyAlignment="1">
      <alignment vertical="center"/>
    </xf>
    <xf numFmtId="43" fontId="13" fillId="0" borderId="0" xfId="15" applyFont="1" applyBorder="1" applyAlignment="1" quotePrefix="1">
      <alignment vertical="center"/>
    </xf>
    <xf numFmtId="43" fontId="13" fillId="0" borderId="0" xfId="15" applyFont="1" applyBorder="1" applyAlignment="1">
      <alignment vertical="center"/>
    </xf>
    <xf numFmtId="0" fontId="13" fillId="0" borderId="15" xfId="15" applyNumberFormat="1" applyFont="1" applyBorder="1" applyAlignment="1">
      <alignment vertical="center"/>
    </xf>
    <xf numFmtId="170" fontId="13" fillId="0" borderId="15" xfId="15" applyNumberFormat="1" applyFont="1" applyBorder="1" applyAlignment="1" quotePrefix="1">
      <alignment vertical="center"/>
    </xf>
    <xf numFmtId="43" fontId="13" fillId="0" borderId="15" xfId="15" applyFont="1" applyBorder="1" applyAlignment="1">
      <alignment vertical="center"/>
    </xf>
    <xf numFmtId="43" fontId="13" fillId="0" borderId="0" xfId="15" applyFont="1" applyBorder="1" applyAlignment="1">
      <alignment horizontal="center" vertical="center"/>
    </xf>
    <xf numFmtId="43" fontId="13" fillId="0" borderId="0" xfId="15" applyFont="1" applyBorder="1" applyAlignment="1">
      <alignment horizontal="left" vertical="center"/>
    </xf>
    <xf numFmtId="43" fontId="11" fillId="0" borderId="0" xfId="15" applyFont="1" applyBorder="1" applyAlignment="1">
      <alignment horizontal="left" vertical="center"/>
    </xf>
    <xf numFmtId="43" fontId="13" fillId="0" borderId="0" xfId="15" applyFont="1" applyBorder="1" applyAlignment="1">
      <alignment horizontal="center" vertical="center" wrapText="1"/>
    </xf>
    <xf numFmtId="43" fontId="13" fillId="0" borderId="0" xfId="15" applyFont="1" applyBorder="1" applyAlignment="1" quotePrefix="1">
      <alignment horizontal="center" vertical="center"/>
    </xf>
    <xf numFmtId="0" fontId="13" fillId="0" borderId="0" xfId="15" applyNumberFormat="1" applyFont="1" applyBorder="1" applyAlignment="1" quotePrefix="1">
      <alignment horizontal="center" vertical="center"/>
    </xf>
    <xf numFmtId="0" fontId="13" fillId="0" borderId="0" xfId="15" applyNumberFormat="1" applyFont="1" applyBorder="1" applyAlignment="1" quotePrefix="1">
      <alignment horizontal="right" vertical="center"/>
    </xf>
    <xf numFmtId="170" fontId="13" fillId="0" borderId="0" xfId="15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15" applyNumberFormat="1" applyFont="1" applyBorder="1" applyAlignment="1">
      <alignment horizontal="center" vertical="center"/>
    </xf>
    <xf numFmtId="0" fontId="14" fillId="0" borderId="0" xfId="21" applyFont="1" applyBorder="1" applyAlignment="1">
      <alignment vertical="top"/>
      <protection/>
    </xf>
    <xf numFmtId="43" fontId="13" fillId="0" borderId="0" xfId="15" applyFont="1" applyBorder="1" applyAlignment="1">
      <alignment horizontal="centerContinuous" vertical="center"/>
    </xf>
    <xf numFmtId="43" fontId="13" fillId="0" borderId="0" xfId="15" applyFont="1" applyBorder="1" applyAlignment="1" quotePrefix="1">
      <alignment horizontal="centerContinuous" vertical="center"/>
    </xf>
    <xf numFmtId="170" fontId="13" fillId="0" borderId="0" xfId="15" applyNumberFormat="1" applyFont="1" applyBorder="1" applyAlignment="1" quotePrefix="1">
      <alignment vertical="center"/>
    </xf>
    <xf numFmtId="172" fontId="0" fillId="0" borderId="0" xfId="0" applyNumberFormat="1" applyAlignment="1">
      <alignment/>
    </xf>
    <xf numFmtId="170" fontId="12" fillId="0" borderId="0" xfId="0" applyNumberFormat="1" applyFont="1" applyAlignment="1">
      <alignment/>
    </xf>
    <xf numFmtId="43" fontId="14" fillId="0" borderId="0" xfId="15" applyFont="1" applyAlignment="1">
      <alignment vertical="top"/>
    </xf>
    <xf numFmtId="43" fontId="3" fillId="0" borderId="0" xfId="15" applyFont="1" applyAlignment="1">
      <alignment horizontal="center" vertical="center"/>
    </xf>
    <xf numFmtId="43" fontId="6" fillId="0" borderId="0" xfId="15" applyFont="1" applyAlignment="1">
      <alignment horizontal="center" vertical="top"/>
    </xf>
    <xf numFmtId="43" fontId="13" fillId="0" borderId="23" xfId="15" applyFont="1" applyBorder="1" applyAlignment="1">
      <alignment horizontal="center" vertical="center" wrapText="1"/>
    </xf>
    <xf numFmtId="43" fontId="13" fillId="0" borderId="10" xfId="15" applyFont="1" applyBorder="1" applyAlignment="1">
      <alignment horizontal="center" vertical="center" wrapText="1"/>
    </xf>
    <xf numFmtId="43" fontId="11" fillId="0" borderId="0" xfId="15" applyFont="1" applyBorder="1" applyAlignment="1">
      <alignment horizontal="center" vertical="center"/>
    </xf>
    <xf numFmtId="43" fontId="13" fillId="0" borderId="14" xfId="15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1" fontId="7" fillId="0" borderId="26" xfId="16" applyFont="1" applyBorder="1" applyAlignment="1">
      <alignment horizontal="center" vertical="center"/>
    </xf>
    <xf numFmtId="41" fontId="7" fillId="0" borderId="25" xfId="16" applyFont="1" applyBorder="1" applyAlignment="1">
      <alignment horizontal="center" vertical="center"/>
    </xf>
    <xf numFmtId="43" fontId="6" fillId="0" borderId="0" xfId="15" applyFont="1" applyAlignment="1">
      <alignment vertical="top" wrapText="1"/>
    </xf>
    <xf numFmtId="0" fontId="6" fillId="0" borderId="0" xfId="21" applyFont="1" applyAlignment="1">
      <alignment vertical="top" wrapText="1"/>
      <protection/>
    </xf>
    <xf numFmtId="43" fontId="3" fillId="0" borderId="0" xfId="15" applyFont="1" applyAlignment="1">
      <alignment horizontal="left" vertical="center"/>
    </xf>
    <xf numFmtId="43" fontId="4" fillId="0" borderId="0" xfId="15" applyFont="1" applyAlignment="1">
      <alignment horizontal="center" vertical="center"/>
    </xf>
    <xf numFmtId="0" fontId="3" fillId="0" borderId="0" xfId="15" applyNumberFormat="1" applyFont="1" applyAlignment="1">
      <alignment horizontal="justify" vertical="top" wrapText="1"/>
    </xf>
    <xf numFmtId="0" fontId="3" fillId="0" borderId="0" xfId="21" applyNumberFormat="1" applyAlignment="1">
      <alignment horizontal="justify" vertical="top" wrapText="1"/>
      <protection/>
    </xf>
    <xf numFmtId="43" fontId="3" fillId="0" borderId="23" xfId="15" applyFont="1" applyBorder="1" applyAlignment="1">
      <alignment horizontal="center" vertical="center"/>
    </xf>
    <xf numFmtId="43" fontId="3" fillId="0" borderId="14" xfId="15" applyFont="1" applyBorder="1" applyAlignment="1">
      <alignment horizontal="center" vertical="center"/>
    </xf>
    <xf numFmtId="43" fontId="3" fillId="0" borderId="3" xfId="15" applyFont="1" applyBorder="1" applyAlignment="1">
      <alignment horizontal="center" vertical="center" wrapText="1"/>
    </xf>
    <xf numFmtId="43" fontId="3" fillId="0" borderId="4" xfId="15" applyFont="1" applyBorder="1" applyAlignment="1">
      <alignment horizontal="center" vertical="center" wrapText="1"/>
    </xf>
    <xf numFmtId="43" fontId="5" fillId="0" borderId="23" xfId="15" applyFont="1" applyBorder="1" applyAlignment="1">
      <alignment horizontal="center" vertical="center" wrapText="1"/>
    </xf>
    <xf numFmtId="43" fontId="5" fillId="0" borderId="10" xfId="15" applyFont="1" applyBorder="1" applyAlignment="1">
      <alignment horizontal="center" vertical="center" wrapText="1"/>
    </xf>
    <xf numFmtId="43" fontId="5" fillId="0" borderId="14" xfId="15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3" fontId="7" fillId="0" borderId="0" xfId="0" applyNumberFormat="1" applyFont="1" applyBorder="1" applyAlignment="1">
      <alignment horizontal="left"/>
    </xf>
    <xf numFmtId="43" fontId="7" fillId="0" borderId="21" xfId="0" applyNumberFormat="1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2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3" fontId="14" fillId="0" borderId="0" xfId="15" applyFont="1" applyAlignment="1">
      <alignment vertical="top" wrapText="1"/>
    </xf>
    <xf numFmtId="0" fontId="14" fillId="0" borderId="0" xfId="21" applyFont="1" applyAlignment="1">
      <alignment vertical="top" wrapText="1"/>
      <protection/>
    </xf>
    <xf numFmtId="43" fontId="10" fillId="0" borderId="0" xfId="15" applyFont="1" applyAlignment="1">
      <alignment horizontal="center" vertical="center"/>
    </xf>
    <xf numFmtId="0" fontId="13" fillId="0" borderId="0" xfId="15" applyNumberFormat="1" applyFont="1" applyBorder="1" applyAlignment="1">
      <alignment horizontal="justify" vertical="top" wrapText="1"/>
    </xf>
    <xf numFmtId="0" fontId="13" fillId="0" borderId="0" xfId="21" applyNumberFormat="1" applyFont="1" applyBorder="1" applyAlignment="1">
      <alignment horizontal="justify" vertical="top" wrapText="1"/>
      <protection/>
    </xf>
    <xf numFmtId="43" fontId="13" fillId="0" borderId="23" xfId="15" applyFont="1" applyBorder="1" applyAlignment="1">
      <alignment horizontal="center" vertical="center"/>
    </xf>
    <xf numFmtId="43" fontId="13" fillId="0" borderId="14" xfId="15" applyFont="1" applyBorder="1" applyAlignment="1">
      <alignment horizontal="center" vertical="center"/>
    </xf>
    <xf numFmtId="0" fontId="13" fillId="0" borderId="0" xfId="15" applyNumberFormat="1" applyFont="1" applyAlignment="1">
      <alignment horizontal="justify" vertical="top" wrapText="1"/>
    </xf>
    <xf numFmtId="0" fontId="13" fillId="0" borderId="0" xfId="21" applyNumberFormat="1" applyFont="1" applyAlignment="1">
      <alignment horizontal="justify" vertical="top" wrapText="1"/>
      <protection/>
    </xf>
    <xf numFmtId="43" fontId="13" fillId="0" borderId="3" xfId="15" applyFont="1" applyBorder="1" applyAlignment="1">
      <alignment horizontal="center" vertical="center" wrapText="1"/>
    </xf>
    <xf numFmtId="43" fontId="13" fillId="0" borderId="4" xfId="15" applyFont="1" applyBorder="1" applyAlignment="1">
      <alignment horizontal="center" vertical="center" wrapText="1"/>
    </xf>
    <xf numFmtId="43" fontId="13" fillId="0" borderId="0" xfId="15" applyFont="1" applyBorder="1" applyAlignment="1">
      <alignment horizontal="center" vertical="center"/>
    </xf>
    <xf numFmtId="43" fontId="13" fillId="0" borderId="0" xfId="15" applyFont="1" applyBorder="1" applyAlignment="1">
      <alignment horizontal="center" vertical="center" wrapText="1"/>
    </xf>
    <xf numFmtId="43" fontId="14" fillId="0" borderId="0" xfId="15" applyFont="1" applyBorder="1" applyAlignment="1">
      <alignment vertical="top" wrapText="1"/>
    </xf>
    <xf numFmtId="0" fontId="14" fillId="0" borderId="0" xfId="21" applyFont="1" applyBorder="1" applyAlignment="1">
      <alignment vertical="top" wrapText="1"/>
      <protection/>
    </xf>
    <xf numFmtId="43" fontId="14" fillId="0" borderId="0" xfId="15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I By. OPerasional 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495300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25</xdr:row>
      <xdr:rowOff>85725</xdr:rowOff>
    </xdr:from>
    <xdr:to>
      <xdr:col>1</xdr:col>
      <xdr:colOff>495300</xdr:colOff>
      <xdr:row>27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13385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123825</xdr:rowOff>
    </xdr:from>
    <xdr:to>
      <xdr:col>1</xdr:col>
      <xdr:colOff>590550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866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1</xdr:col>
      <xdr:colOff>581025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30</xdr:row>
      <xdr:rowOff>47625</xdr:rowOff>
    </xdr:from>
    <xdr:to>
      <xdr:col>1</xdr:col>
      <xdr:colOff>495300</xdr:colOff>
      <xdr:row>32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000625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64</xdr:row>
      <xdr:rowOff>47625</xdr:rowOff>
    </xdr:from>
    <xdr:to>
      <xdr:col>1</xdr:col>
      <xdr:colOff>495300</xdr:colOff>
      <xdr:row>66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506075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skin%202008\data%20kuitans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mba-1\RASKINSTGR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ba-1\RASKINSTGR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AST%202008\RASKINSTGR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Terbila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A"/>
      <sheetName val="DO"/>
      <sheetName val="RKPDO"/>
      <sheetName val="LAP LUR"/>
      <sheetName val="ML1 "/>
      <sheetName val="RKPML"/>
      <sheetName val="CHART"/>
      <sheetName val="MDO"/>
      <sheetName val="MBA-1BARU"/>
      <sheetName val="ALL"/>
      <sheetName val="LUR"/>
      <sheetName val="SURAT"/>
      <sheetName val="PAGU"/>
      <sheetName val="X"/>
      <sheetName val="XX"/>
      <sheetName val="XXX"/>
      <sheetName val="MBAX"/>
      <sheetName val="REKON"/>
      <sheetName val="BOP"/>
      <sheetName val="Sheet3"/>
      <sheetName val="Sheet1"/>
      <sheetName val="Sheet2"/>
    </sheetNames>
    <sheetDataSet>
      <sheetData sheetId="5">
        <row r="38">
          <cell r="G38">
            <v>840180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SA"/>
      <sheetName val="DO"/>
      <sheetName val="RKPDO"/>
      <sheetName val="LAP LUR"/>
      <sheetName val="pg tgr"/>
      <sheetName val="ML1 "/>
      <sheetName val="RKPML"/>
      <sheetName val="CHART"/>
      <sheetName val="MDO"/>
      <sheetName val="MBA-1BARU"/>
      <sheetName val="ALL"/>
      <sheetName val="LUR"/>
      <sheetName val="SURAT"/>
      <sheetName val="PAGU"/>
      <sheetName val="X"/>
      <sheetName val="XX"/>
      <sheetName val="XXX"/>
      <sheetName val="MBAX"/>
      <sheetName val="REKON"/>
      <sheetName val="BOP"/>
      <sheetName val="Sheet3"/>
      <sheetName val="Sheet1"/>
      <sheetName val="Sheet2"/>
    </sheetNames>
    <sheetDataSet>
      <sheetData sheetId="6">
        <row r="38">
          <cell r="G38">
            <v>840180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SA"/>
      <sheetName val="DO"/>
      <sheetName val="RKPDO"/>
      <sheetName val="LAP LUR"/>
      <sheetName val="pg tgr"/>
      <sheetName val="ML1 "/>
      <sheetName val="RKPML"/>
      <sheetName val="CHART"/>
      <sheetName val="MDO"/>
      <sheetName val="MBA-1BARU"/>
      <sheetName val="ALL"/>
      <sheetName val="LUR"/>
      <sheetName val="SURAT"/>
      <sheetName val="PAGU"/>
      <sheetName val="X"/>
      <sheetName val="XX"/>
      <sheetName val="XXX"/>
      <sheetName val="MBAX"/>
      <sheetName val="REKON"/>
      <sheetName val="BOP"/>
      <sheetName val="Sheet3"/>
      <sheetName val="Sheet1"/>
      <sheetName val="Sheet2"/>
    </sheetNames>
    <sheetDataSet>
      <sheetData sheetId="6">
        <row r="38">
          <cell r="K38">
            <v>1422510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workbookViewId="0" topLeftCell="A28">
      <selection activeCell="C46" sqref="C46"/>
    </sheetView>
  </sheetViews>
  <sheetFormatPr defaultColWidth="9.140625" defaultRowHeight="12.75"/>
  <cols>
    <col min="1" max="1" width="4.8515625" style="0" customWidth="1"/>
    <col min="3" max="3" width="13.57421875" style="0" customWidth="1"/>
    <col min="4" max="4" width="14.7109375" style="0" customWidth="1"/>
    <col min="5" max="5" width="12.140625" style="0" customWidth="1"/>
    <col min="6" max="6" width="15.140625" style="0" customWidth="1"/>
    <col min="7" max="7" width="15.421875" style="0" customWidth="1"/>
    <col min="8" max="8" width="15.7109375" style="0" customWidth="1"/>
  </cols>
  <sheetData>
    <row r="1" spans="1:8" ht="15">
      <c r="A1" s="157" t="s">
        <v>0</v>
      </c>
      <c r="B1" s="157"/>
      <c r="C1" s="157"/>
      <c r="D1" s="157"/>
      <c r="E1" s="157"/>
      <c r="F1" s="157"/>
      <c r="G1" s="157"/>
      <c r="H1" s="157"/>
    </row>
    <row r="2" spans="1:8" ht="15">
      <c r="A2" s="2"/>
      <c r="B2" s="2"/>
      <c r="C2" s="2"/>
      <c r="D2" s="156" t="s">
        <v>116</v>
      </c>
      <c r="E2" s="156"/>
      <c r="F2" s="156"/>
      <c r="G2" s="156"/>
      <c r="H2" s="2"/>
    </row>
    <row r="3" spans="1:8" ht="15">
      <c r="A3" s="2"/>
      <c r="B3" s="2"/>
      <c r="C3" s="2"/>
      <c r="D3" s="3" t="s">
        <v>1</v>
      </c>
      <c r="E3" s="3" t="s">
        <v>117</v>
      </c>
      <c r="F3" s="2"/>
      <c r="G3" s="2"/>
      <c r="H3" s="2"/>
    </row>
    <row r="4" spans="1:8" ht="15">
      <c r="A4" s="2"/>
      <c r="B4" s="2"/>
      <c r="C4" s="2"/>
      <c r="D4" s="3" t="s">
        <v>2</v>
      </c>
      <c r="E4" s="3" t="s">
        <v>58</v>
      </c>
      <c r="F4" s="2"/>
      <c r="G4" s="2"/>
      <c r="H4" s="2"/>
    </row>
    <row r="5" spans="1:8" ht="15">
      <c r="A5" s="2"/>
      <c r="B5" s="2"/>
      <c r="C5" s="2"/>
      <c r="D5" s="3" t="s">
        <v>3</v>
      </c>
      <c r="E5" s="4" t="s">
        <v>37</v>
      </c>
      <c r="F5" s="2"/>
      <c r="G5" s="2"/>
      <c r="H5" s="2"/>
    </row>
    <row r="6" spans="1:8" ht="15">
      <c r="A6" s="2"/>
      <c r="B6" s="2"/>
      <c r="C6" s="2"/>
      <c r="D6" s="3" t="s">
        <v>4</v>
      </c>
      <c r="E6" s="3" t="s">
        <v>5</v>
      </c>
      <c r="F6" s="2"/>
      <c r="G6" s="2"/>
      <c r="H6" s="2"/>
    </row>
    <row r="7" spans="1:8" ht="15.75" thickBot="1">
      <c r="A7" s="5"/>
      <c r="B7" s="5"/>
      <c r="C7" s="5"/>
      <c r="D7" s="6"/>
      <c r="E7" s="6"/>
      <c r="F7" s="5"/>
      <c r="G7" s="5"/>
      <c r="H7" s="5"/>
    </row>
    <row r="8" spans="1:8" ht="13.5" thickTop="1">
      <c r="A8" s="158" t="s">
        <v>59</v>
      </c>
      <c r="B8" s="159"/>
      <c r="C8" s="159"/>
      <c r="D8" s="159"/>
      <c r="E8" s="159"/>
      <c r="F8" s="159"/>
      <c r="G8" s="159"/>
      <c r="H8" s="159"/>
    </row>
    <row r="9" spans="1:8" ht="17.25" customHeight="1">
      <c r="A9" s="159"/>
      <c r="B9" s="159"/>
      <c r="C9" s="159"/>
      <c r="D9" s="159"/>
      <c r="E9" s="159"/>
      <c r="F9" s="159"/>
      <c r="G9" s="159"/>
      <c r="H9" s="159"/>
    </row>
    <row r="10" spans="1:8" ht="15.75" thickBot="1">
      <c r="A10" s="7"/>
      <c r="B10" s="7"/>
      <c r="C10" s="7"/>
      <c r="D10" s="7"/>
      <c r="E10" s="7"/>
      <c r="F10" s="7"/>
      <c r="G10" s="7"/>
      <c r="H10" s="7"/>
    </row>
    <row r="11" spans="1:10" ht="15">
      <c r="A11" s="160" t="s">
        <v>6</v>
      </c>
      <c r="B11" s="160" t="s">
        <v>7</v>
      </c>
      <c r="C11" s="160"/>
      <c r="D11" s="160"/>
      <c r="E11" s="162" t="s">
        <v>8</v>
      </c>
      <c r="F11" s="8" t="s">
        <v>9</v>
      </c>
      <c r="G11" s="160" t="s">
        <v>10</v>
      </c>
      <c r="H11" s="8" t="s">
        <v>11</v>
      </c>
      <c r="J11" s="46">
        <f>E13+E14+E15+E16</f>
        <v>57150</v>
      </c>
    </row>
    <row r="12" spans="1:10" ht="15.75" thickBot="1">
      <c r="A12" s="161"/>
      <c r="B12" s="161"/>
      <c r="C12" s="161"/>
      <c r="D12" s="161"/>
      <c r="E12" s="163"/>
      <c r="F12" s="9" t="s">
        <v>12</v>
      </c>
      <c r="G12" s="161"/>
      <c r="H12" s="10" t="s">
        <v>13</v>
      </c>
      <c r="J12">
        <v>6300</v>
      </c>
    </row>
    <row r="13" spans="1:10" ht="15">
      <c r="A13" s="42" t="s">
        <v>33</v>
      </c>
      <c r="B13" s="11" t="s">
        <v>85</v>
      </c>
      <c r="C13" s="12" t="s">
        <v>82</v>
      </c>
      <c r="D13" s="13"/>
      <c r="E13" s="36">
        <v>7050</v>
      </c>
      <c r="F13" s="14" t="s">
        <v>68</v>
      </c>
      <c r="G13" s="15" t="s">
        <v>73</v>
      </c>
      <c r="H13" s="14" t="s">
        <v>36</v>
      </c>
      <c r="J13" s="46">
        <f>E18+E19</f>
        <v>23100</v>
      </c>
    </row>
    <row r="14" spans="1:10" ht="15">
      <c r="A14" s="42" t="s">
        <v>34</v>
      </c>
      <c r="B14" s="11" t="s">
        <v>86</v>
      </c>
      <c r="C14" s="12" t="s">
        <v>82</v>
      </c>
      <c r="D14" s="13"/>
      <c r="E14" s="36">
        <v>26850</v>
      </c>
      <c r="F14" s="14" t="s">
        <v>68</v>
      </c>
      <c r="G14" s="15" t="s">
        <v>73</v>
      </c>
      <c r="H14" s="14" t="s">
        <v>66</v>
      </c>
      <c r="J14" s="46">
        <f>E20+E21</f>
        <v>19170</v>
      </c>
    </row>
    <row r="15" spans="1:10" ht="15">
      <c r="A15" s="42" t="s">
        <v>35</v>
      </c>
      <c r="B15" s="11" t="s">
        <v>87</v>
      </c>
      <c r="C15" s="12" t="s">
        <v>82</v>
      </c>
      <c r="D15" s="13"/>
      <c r="E15" s="36">
        <v>7500</v>
      </c>
      <c r="F15" s="14" t="s">
        <v>68</v>
      </c>
      <c r="G15" s="15" t="s">
        <v>73</v>
      </c>
      <c r="H15" s="14" t="s">
        <v>61</v>
      </c>
      <c r="J15" s="46">
        <f>E22+E23</f>
        <v>71955</v>
      </c>
    </row>
    <row r="16" spans="1:10" ht="15">
      <c r="A16" s="42" t="s">
        <v>65</v>
      </c>
      <c r="B16" s="11" t="s">
        <v>88</v>
      </c>
      <c r="C16" s="12" t="s">
        <v>82</v>
      </c>
      <c r="D16" s="13"/>
      <c r="E16" s="36">
        <v>15750</v>
      </c>
      <c r="F16" s="14" t="s">
        <v>68</v>
      </c>
      <c r="G16" s="15" t="s">
        <v>73</v>
      </c>
      <c r="H16" s="14" t="s">
        <v>62</v>
      </c>
      <c r="J16" s="46"/>
    </row>
    <row r="17" spans="1:8" ht="15">
      <c r="A17" s="42" t="s">
        <v>70</v>
      </c>
      <c r="B17" s="11" t="s">
        <v>89</v>
      </c>
      <c r="C17" s="12" t="s">
        <v>82</v>
      </c>
      <c r="D17" s="16"/>
      <c r="E17" s="37">
        <v>6300</v>
      </c>
      <c r="F17" s="14" t="s">
        <v>108</v>
      </c>
      <c r="G17" s="15" t="s">
        <v>67</v>
      </c>
      <c r="H17" s="14" t="s">
        <v>61</v>
      </c>
    </row>
    <row r="18" spans="1:8" ht="15">
      <c r="A18" s="42" t="s">
        <v>71</v>
      </c>
      <c r="B18" s="11" t="s">
        <v>90</v>
      </c>
      <c r="C18" s="12" t="s">
        <v>82</v>
      </c>
      <c r="D18" s="16"/>
      <c r="E18" s="37">
        <v>10800</v>
      </c>
      <c r="F18" s="14" t="s">
        <v>108</v>
      </c>
      <c r="G18" s="15" t="s">
        <v>77</v>
      </c>
      <c r="H18" s="17" t="s">
        <v>36</v>
      </c>
    </row>
    <row r="19" spans="1:8" ht="15">
      <c r="A19" s="42" t="s">
        <v>74</v>
      </c>
      <c r="B19" s="11" t="s">
        <v>91</v>
      </c>
      <c r="C19" s="12" t="s">
        <v>82</v>
      </c>
      <c r="D19" s="16"/>
      <c r="E19" s="37">
        <v>12300</v>
      </c>
      <c r="F19" s="14" t="s">
        <v>108</v>
      </c>
      <c r="G19" s="15" t="s">
        <v>77</v>
      </c>
      <c r="H19" s="17" t="s">
        <v>66</v>
      </c>
    </row>
    <row r="20" spans="1:8" ht="15">
      <c r="A20" s="42" t="s">
        <v>96</v>
      </c>
      <c r="B20" s="11" t="s">
        <v>92</v>
      </c>
      <c r="C20" s="12" t="s">
        <v>82</v>
      </c>
      <c r="D20" s="16"/>
      <c r="E20" s="37">
        <v>6390</v>
      </c>
      <c r="F20" s="14" t="s">
        <v>108</v>
      </c>
      <c r="G20" s="15" t="s">
        <v>107</v>
      </c>
      <c r="H20" s="17" t="s">
        <v>66</v>
      </c>
    </row>
    <row r="21" spans="1:8" ht="15">
      <c r="A21" s="42" t="s">
        <v>97</v>
      </c>
      <c r="B21" s="11" t="s">
        <v>93</v>
      </c>
      <c r="C21" s="12" t="s">
        <v>82</v>
      </c>
      <c r="D21" s="16"/>
      <c r="E21" s="37">
        <v>12780</v>
      </c>
      <c r="F21" s="14" t="s">
        <v>108</v>
      </c>
      <c r="G21" s="15" t="s">
        <v>107</v>
      </c>
      <c r="H21" s="17" t="s">
        <v>61</v>
      </c>
    </row>
    <row r="22" spans="1:8" ht="15">
      <c r="A22" s="42" t="s">
        <v>98</v>
      </c>
      <c r="B22" s="11" t="s">
        <v>106</v>
      </c>
      <c r="C22" s="12" t="s">
        <v>82</v>
      </c>
      <c r="D22" s="16"/>
      <c r="E22" s="37">
        <v>6450</v>
      </c>
      <c r="F22" s="14" t="s">
        <v>108</v>
      </c>
      <c r="G22" s="15" t="s">
        <v>75</v>
      </c>
      <c r="H22" s="17" t="s">
        <v>62</v>
      </c>
    </row>
    <row r="23" spans="1:8" ht="15">
      <c r="A23" s="42" t="s">
        <v>99</v>
      </c>
      <c r="B23" s="11" t="s">
        <v>94</v>
      </c>
      <c r="C23" s="12" t="s">
        <v>82</v>
      </c>
      <c r="D23" s="16"/>
      <c r="E23" s="37">
        <v>65505</v>
      </c>
      <c r="F23" s="14" t="s">
        <v>108</v>
      </c>
      <c r="G23" s="15" t="s">
        <v>75</v>
      </c>
      <c r="H23" s="17" t="s">
        <v>83</v>
      </c>
    </row>
    <row r="24" spans="1:8" ht="15">
      <c r="A24" s="42"/>
      <c r="B24" s="11"/>
      <c r="C24" s="12"/>
      <c r="D24" s="16"/>
      <c r="E24" s="37"/>
      <c r="F24" s="14"/>
      <c r="G24" s="15"/>
      <c r="H24" s="17"/>
    </row>
    <row r="25" spans="1:8" ht="15">
      <c r="A25" s="42"/>
      <c r="B25" s="11"/>
      <c r="C25" s="12"/>
      <c r="D25" s="16"/>
      <c r="E25" s="37"/>
      <c r="F25" s="14"/>
      <c r="G25" s="15"/>
      <c r="H25" s="17"/>
    </row>
    <row r="26" spans="1:8" ht="15.75" thickBot="1">
      <c r="A26" s="19"/>
      <c r="B26" s="20"/>
      <c r="C26" s="21"/>
      <c r="D26" s="22"/>
      <c r="E26" s="38">
        <f>SUM(E13:E25)</f>
        <v>177675</v>
      </c>
      <c r="F26" s="23"/>
      <c r="G26" s="24"/>
      <c r="H26" s="23"/>
    </row>
    <row r="27" spans="1:8" ht="15">
      <c r="A27" s="1"/>
      <c r="B27" s="25"/>
      <c r="C27" s="1"/>
      <c r="D27" s="1"/>
      <c r="E27" s="1"/>
      <c r="F27" s="1"/>
      <c r="G27" s="1"/>
      <c r="H27" s="1"/>
    </row>
    <row r="28" spans="1:8" ht="15">
      <c r="A28" s="26" t="s">
        <v>14</v>
      </c>
      <c r="B28" s="25"/>
      <c r="C28" s="1"/>
      <c r="D28" s="1"/>
      <c r="E28" s="1"/>
      <c r="F28" s="1"/>
      <c r="G28" s="1"/>
      <c r="H28" s="1"/>
    </row>
    <row r="29" spans="1:8" ht="15.75" thickBot="1">
      <c r="A29" s="7"/>
      <c r="B29" s="7"/>
      <c r="C29" s="7"/>
      <c r="D29" s="7"/>
      <c r="E29" s="7"/>
      <c r="F29" s="7"/>
      <c r="G29" s="7"/>
      <c r="H29" s="7"/>
    </row>
    <row r="30" spans="1:8" ht="15">
      <c r="A30" s="164" t="s">
        <v>15</v>
      </c>
      <c r="B30" s="164" t="s">
        <v>16</v>
      </c>
      <c r="C30" s="164" t="s">
        <v>17</v>
      </c>
      <c r="D30" s="164"/>
      <c r="E30" s="164"/>
      <c r="F30" s="164"/>
      <c r="G30" s="164"/>
      <c r="H30" s="164" t="s">
        <v>18</v>
      </c>
    </row>
    <row r="31" spans="1:8" ht="30">
      <c r="A31" s="165"/>
      <c r="B31" s="165"/>
      <c r="C31" s="27" t="s">
        <v>19</v>
      </c>
      <c r="D31" s="27" t="s">
        <v>10</v>
      </c>
      <c r="E31" s="27" t="s">
        <v>20</v>
      </c>
      <c r="F31" s="27" t="s">
        <v>21</v>
      </c>
      <c r="G31" s="27" t="s">
        <v>22</v>
      </c>
      <c r="H31" s="165"/>
    </row>
    <row r="32" spans="1:8" ht="15.75" thickBot="1">
      <c r="A32" s="166"/>
      <c r="B32" s="166"/>
      <c r="C32" s="28" t="s">
        <v>39</v>
      </c>
      <c r="D32" s="28" t="s">
        <v>24</v>
      </c>
      <c r="E32" s="28" t="s">
        <v>23</v>
      </c>
      <c r="F32" s="28" t="s">
        <v>100</v>
      </c>
      <c r="G32" s="28" t="s">
        <v>24</v>
      </c>
      <c r="H32" s="28" t="s">
        <v>101</v>
      </c>
    </row>
    <row r="33" spans="1:8" ht="15.75" thickBot="1">
      <c r="A33" s="29">
        <v>5</v>
      </c>
      <c r="B33" s="30">
        <f>+E26</f>
        <v>177675</v>
      </c>
      <c r="C33" s="31">
        <f>+B33*6</f>
        <v>1066050</v>
      </c>
      <c r="D33" s="31">
        <f>+B33*4</f>
        <v>710700</v>
      </c>
      <c r="E33" s="31">
        <f>+B33*1</f>
        <v>177675</v>
      </c>
      <c r="F33" s="31">
        <f>+B33*12</f>
        <v>2132100</v>
      </c>
      <c r="G33" s="31">
        <f>+B33*4</f>
        <v>710700</v>
      </c>
      <c r="H33" s="31">
        <f>SUM(C33:G33)</f>
        <v>4797225</v>
      </c>
    </row>
    <row r="34" spans="1:8" ht="15.75" thickBot="1">
      <c r="A34" s="31"/>
      <c r="B34" s="30">
        <f aca="true" t="shared" si="0" ref="B34:H34">+B33</f>
        <v>177675</v>
      </c>
      <c r="C34" s="31">
        <f t="shared" si="0"/>
        <v>1066050</v>
      </c>
      <c r="D34" s="31">
        <f t="shared" si="0"/>
        <v>710700</v>
      </c>
      <c r="E34" s="31">
        <f t="shared" si="0"/>
        <v>177675</v>
      </c>
      <c r="F34" s="31">
        <f t="shared" si="0"/>
        <v>2132100</v>
      </c>
      <c r="G34" s="31">
        <f t="shared" si="0"/>
        <v>710700</v>
      </c>
      <c r="H34" s="31">
        <f t="shared" si="0"/>
        <v>4797225</v>
      </c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26" t="s">
        <v>25</v>
      </c>
      <c r="B36" s="1"/>
      <c r="C36" s="1"/>
      <c r="D36" s="1">
        <f>+H34</f>
        <v>4797225</v>
      </c>
      <c r="E36" s="1"/>
      <c r="F36" s="1"/>
      <c r="G36" s="1"/>
      <c r="H36" s="1"/>
    </row>
    <row r="37" spans="1:8" ht="15">
      <c r="A37" s="32"/>
      <c r="B37" s="1"/>
      <c r="C37" s="1"/>
      <c r="D37" s="1"/>
      <c r="E37" s="1"/>
      <c r="F37" s="1"/>
      <c r="G37" s="1"/>
      <c r="H37" s="1"/>
    </row>
    <row r="38" spans="1:8" ht="15">
      <c r="A38" s="26" t="s">
        <v>26</v>
      </c>
      <c r="B38" s="1"/>
      <c r="C38" s="154" t="e">
        <f>[1]!Terbilang(D36)</f>
        <v>#NAME?</v>
      </c>
      <c r="D38" s="155"/>
      <c r="E38" s="155"/>
      <c r="F38" s="155"/>
      <c r="G38" s="155"/>
      <c r="H38" s="155"/>
    </row>
    <row r="39" spans="1:8" ht="15">
      <c r="A39" s="26"/>
      <c r="B39" s="1"/>
      <c r="C39" s="155"/>
      <c r="D39" s="155"/>
      <c r="E39" s="155"/>
      <c r="F39" s="155"/>
      <c r="G39" s="155"/>
      <c r="H39" s="155"/>
    </row>
    <row r="40" spans="1:8" ht="15">
      <c r="A40" s="26" t="s">
        <v>27</v>
      </c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33" t="s">
        <v>28</v>
      </c>
      <c r="B42" s="34"/>
      <c r="C42" s="34"/>
      <c r="D42" s="34"/>
      <c r="E42" s="35" t="s">
        <v>29</v>
      </c>
      <c r="F42" s="33" t="s">
        <v>109</v>
      </c>
      <c r="G42" s="34"/>
      <c r="H42" s="34"/>
    </row>
    <row r="43" spans="1:8" ht="15">
      <c r="A43" s="33" t="s">
        <v>104</v>
      </c>
      <c r="B43" s="34"/>
      <c r="C43" s="34"/>
      <c r="D43" s="34"/>
      <c r="E43" s="35" t="s">
        <v>29</v>
      </c>
      <c r="F43" s="33" t="s">
        <v>64</v>
      </c>
      <c r="G43" s="34"/>
      <c r="H43" s="34"/>
    </row>
    <row r="44" spans="1:8" ht="15">
      <c r="A44" s="34"/>
      <c r="B44" s="34"/>
      <c r="C44" s="34"/>
      <c r="D44" s="34"/>
      <c r="E44" s="35" t="s">
        <v>29</v>
      </c>
      <c r="F44" s="34"/>
      <c r="G44" s="34"/>
      <c r="H44" s="34"/>
    </row>
    <row r="45" spans="1:8" ht="15">
      <c r="A45" s="34"/>
      <c r="B45" s="34"/>
      <c r="C45" s="34"/>
      <c r="D45" s="34"/>
      <c r="E45" s="35" t="s">
        <v>29</v>
      </c>
      <c r="F45" s="34"/>
      <c r="G45" s="34"/>
      <c r="H45" s="34"/>
    </row>
    <row r="46" spans="1:8" ht="15">
      <c r="A46" s="33" t="s">
        <v>40</v>
      </c>
      <c r="B46" s="34"/>
      <c r="C46" s="34"/>
      <c r="D46" s="34"/>
      <c r="E46" s="35" t="s">
        <v>29</v>
      </c>
      <c r="F46" s="33" t="s">
        <v>63</v>
      </c>
      <c r="G46" s="33" t="s">
        <v>118</v>
      </c>
      <c r="H46" s="34"/>
    </row>
    <row r="47" spans="1:8" ht="15">
      <c r="A47" s="157" t="s">
        <v>0</v>
      </c>
      <c r="B47" s="157"/>
      <c r="C47" s="157"/>
      <c r="D47" s="157"/>
      <c r="E47" s="157"/>
      <c r="F47" s="157"/>
      <c r="G47" s="157"/>
      <c r="H47" s="157"/>
    </row>
    <row r="48" spans="1:8" ht="15">
      <c r="A48" s="2"/>
      <c r="B48" s="2"/>
      <c r="C48" s="2"/>
      <c r="D48" s="2"/>
      <c r="E48" s="2" t="s">
        <v>84</v>
      </c>
      <c r="F48" s="2"/>
      <c r="G48" s="2"/>
      <c r="H48" s="2"/>
    </row>
    <row r="49" spans="1:8" ht="15">
      <c r="A49" s="2"/>
      <c r="B49" s="2"/>
      <c r="C49" s="2"/>
      <c r="D49" s="3" t="s">
        <v>1</v>
      </c>
      <c r="E49" s="3" t="s">
        <v>102</v>
      </c>
      <c r="F49" s="2"/>
      <c r="G49" s="2"/>
      <c r="H49" s="2"/>
    </row>
    <row r="50" spans="1:8" ht="15">
      <c r="A50" s="2"/>
      <c r="B50" s="2"/>
      <c r="C50" s="2"/>
      <c r="D50" s="3" t="s">
        <v>2</v>
      </c>
      <c r="E50" s="3" t="s">
        <v>30</v>
      </c>
      <c r="F50" s="2"/>
      <c r="G50" s="2"/>
      <c r="H50" s="2"/>
    </row>
    <row r="51" spans="1:8" ht="15">
      <c r="A51" s="2"/>
      <c r="B51" s="2"/>
      <c r="C51" s="2"/>
      <c r="D51" s="3" t="s">
        <v>3</v>
      </c>
      <c r="E51" s="4" t="s">
        <v>41</v>
      </c>
      <c r="F51" s="2"/>
      <c r="G51" s="2"/>
      <c r="H51" s="2"/>
    </row>
    <row r="52" spans="1:8" ht="15">
      <c r="A52" s="2"/>
      <c r="B52" s="2"/>
      <c r="C52" s="2"/>
      <c r="D52" s="3" t="s">
        <v>4</v>
      </c>
      <c r="E52" s="3" t="s">
        <v>31</v>
      </c>
      <c r="F52" s="2"/>
      <c r="G52" s="2"/>
      <c r="H52" s="2"/>
    </row>
    <row r="53" spans="1:8" ht="15.75" thickBot="1">
      <c r="A53" s="5"/>
      <c r="B53" s="5"/>
      <c r="C53" s="5"/>
      <c r="D53" s="6"/>
      <c r="E53" s="6"/>
      <c r="F53" s="5"/>
      <c r="G53" s="5"/>
      <c r="H53" s="5"/>
    </row>
    <row r="54" spans="1:8" ht="15.75" thickTop="1">
      <c r="A54" s="1"/>
      <c r="B54" s="1"/>
      <c r="C54" s="1"/>
      <c r="D54" s="1"/>
      <c r="E54" s="1"/>
      <c r="F54" s="1"/>
      <c r="G54" s="1"/>
      <c r="H54" s="1"/>
    </row>
    <row r="55" spans="1:8" ht="12.75">
      <c r="A55" s="158" t="str">
        <f>+A8</f>
        <v>Sehubungan dengan terbitnya DELIVERY ORDER (DO) pada Perum BULOG Sub Divisi Regional Banten untuk penyaluran Beras Raskin tahun 2008 di Wilayah Kab. Tangerang, sebagai berikut : </v>
      </c>
      <c r="B55" s="159"/>
      <c r="C55" s="159"/>
      <c r="D55" s="159"/>
      <c r="E55" s="159"/>
      <c r="F55" s="159"/>
      <c r="G55" s="159"/>
      <c r="H55" s="159"/>
    </row>
    <row r="56" spans="1:8" ht="15.75" customHeight="1">
      <c r="A56" s="159"/>
      <c r="B56" s="159"/>
      <c r="C56" s="159"/>
      <c r="D56" s="159"/>
      <c r="E56" s="159"/>
      <c r="F56" s="159"/>
      <c r="G56" s="159"/>
      <c r="H56" s="159"/>
    </row>
    <row r="57" spans="1:8" ht="15.75" thickBot="1">
      <c r="A57" s="7"/>
      <c r="B57" s="7"/>
      <c r="C57" s="7"/>
      <c r="D57" s="7"/>
      <c r="E57" s="7"/>
      <c r="F57" s="7"/>
      <c r="G57" s="7"/>
      <c r="H57" s="7"/>
    </row>
    <row r="58" spans="1:8" ht="15">
      <c r="A58" s="160" t="s">
        <v>6</v>
      </c>
      <c r="B58" s="160" t="s">
        <v>7</v>
      </c>
      <c r="C58" s="160"/>
      <c r="D58" s="160"/>
      <c r="E58" s="162" t="s">
        <v>8</v>
      </c>
      <c r="F58" s="8" t="s">
        <v>9</v>
      </c>
      <c r="G58" s="160" t="s">
        <v>10</v>
      </c>
      <c r="H58" s="8" t="s">
        <v>11</v>
      </c>
    </row>
    <row r="59" spans="1:8" ht="15.75" thickBot="1">
      <c r="A59" s="161"/>
      <c r="B59" s="161"/>
      <c r="C59" s="161"/>
      <c r="D59" s="161"/>
      <c r="E59" s="163"/>
      <c r="F59" s="9" t="s">
        <v>12</v>
      </c>
      <c r="G59" s="161"/>
      <c r="H59" s="10" t="s">
        <v>13</v>
      </c>
    </row>
    <row r="60" spans="1:8" ht="15">
      <c r="A60" s="42" t="s">
        <v>33</v>
      </c>
      <c r="B60" s="11" t="s">
        <v>85</v>
      </c>
      <c r="C60" s="12" t="s">
        <v>82</v>
      </c>
      <c r="D60" s="13"/>
      <c r="E60" s="36">
        <v>7050</v>
      </c>
      <c r="F60" s="14" t="s">
        <v>68</v>
      </c>
      <c r="G60" s="15" t="s">
        <v>73</v>
      </c>
      <c r="H60" s="14" t="s">
        <v>36</v>
      </c>
    </row>
    <row r="61" spans="1:8" ht="15">
      <c r="A61" s="42" t="s">
        <v>34</v>
      </c>
      <c r="B61" s="11" t="s">
        <v>86</v>
      </c>
      <c r="C61" s="12" t="s">
        <v>82</v>
      </c>
      <c r="D61" s="13"/>
      <c r="E61" s="36">
        <v>26850</v>
      </c>
      <c r="F61" s="14" t="s">
        <v>68</v>
      </c>
      <c r="G61" s="15" t="s">
        <v>73</v>
      </c>
      <c r="H61" s="14" t="s">
        <v>66</v>
      </c>
    </row>
    <row r="62" spans="1:8" ht="15">
      <c r="A62" s="42" t="s">
        <v>35</v>
      </c>
      <c r="B62" s="11" t="s">
        <v>87</v>
      </c>
      <c r="C62" s="12" t="s">
        <v>82</v>
      </c>
      <c r="D62" s="13"/>
      <c r="E62" s="36">
        <v>7500</v>
      </c>
      <c r="F62" s="14" t="s">
        <v>68</v>
      </c>
      <c r="G62" s="15" t="s">
        <v>73</v>
      </c>
      <c r="H62" s="14" t="s">
        <v>61</v>
      </c>
    </row>
    <row r="63" spans="1:8" ht="15">
      <c r="A63" s="42" t="s">
        <v>65</v>
      </c>
      <c r="B63" s="11" t="s">
        <v>88</v>
      </c>
      <c r="C63" s="12" t="s">
        <v>82</v>
      </c>
      <c r="D63" s="13"/>
      <c r="E63" s="36">
        <v>15750</v>
      </c>
      <c r="F63" s="14" t="s">
        <v>68</v>
      </c>
      <c r="G63" s="15" t="s">
        <v>73</v>
      </c>
      <c r="H63" s="14" t="s">
        <v>62</v>
      </c>
    </row>
    <row r="64" spans="1:8" ht="15">
      <c r="A64" s="42" t="s">
        <v>70</v>
      </c>
      <c r="B64" s="11" t="s">
        <v>89</v>
      </c>
      <c r="C64" s="12" t="s">
        <v>82</v>
      </c>
      <c r="D64" s="16"/>
      <c r="E64" s="37">
        <v>6300</v>
      </c>
      <c r="F64" s="14" t="s">
        <v>108</v>
      </c>
      <c r="G64" s="15" t="s">
        <v>67</v>
      </c>
      <c r="H64" s="14" t="s">
        <v>61</v>
      </c>
    </row>
    <row r="65" spans="1:8" ht="15">
      <c r="A65" s="42" t="s">
        <v>71</v>
      </c>
      <c r="B65" s="11" t="s">
        <v>90</v>
      </c>
      <c r="C65" s="12" t="s">
        <v>82</v>
      </c>
      <c r="D65" s="16"/>
      <c r="E65" s="37">
        <v>10800</v>
      </c>
      <c r="F65" s="14" t="s">
        <v>108</v>
      </c>
      <c r="G65" s="15" t="s">
        <v>77</v>
      </c>
      <c r="H65" s="17" t="s">
        <v>36</v>
      </c>
    </row>
    <row r="66" spans="1:8" ht="15">
      <c r="A66" s="42" t="s">
        <v>74</v>
      </c>
      <c r="B66" s="11" t="s">
        <v>91</v>
      </c>
      <c r="C66" s="12" t="s">
        <v>82</v>
      </c>
      <c r="D66" s="16"/>
      <c r="E66" s="37">
        <v>12300</v>
      </c>
      <c r="F66" s="14" t="s">
        <v>108</v>
      </c>
      <c r="G66" s="15" t="s">
        <v>77</v>
      </c>
      <c r="H66" s="17" t="s">
        <v>66</v>
      </c>
    </row>
    <row r="67" spans="1:8" ht="15">
      <c r="A67" s="42" t="s">
        <v>96</v>
      </c>
      <c r="B67" s="11" t="s">
        <v>92</v>
      </c>
      <c r="C67" s="12" t="s">
        <v>82</v>
      </c>
      <c r="D67" s="16"/>
      <c r="E67" s="37">
        <v>6390</v>
      </c>
      <c r="F67" s="14" t="s">
        <v>108</v>
      </c>
      <c r="G67" s="15" t="s">
        <v>107</v>
      </c>
      <c r="H67" s="17" t="s">
        <v>66</v>
      </c>
    </row>
    <row r="68" spans="1:8" ht="15">
      <c r="A68" s="42" t="s">
        <v>97</v>
      </c>
      <c r="B68" s="11" t="s">
        <v>93</v>
      </c>
      <c r="C68" s="12" t="s">
        <v>82</v>
      </c>
      <c r="D68" s="16"/>
      <c r="E68" s="37">
        <v>12780</v>
      </c>
      <c r="F68" s="14" t="s">
        <v>108</v>
      </c>
      <c r="G68" s="15" t="s">
        <v>107</v>
      </c>
      <c r="H68" s="17" t="s">
        <v>61</v>
      </c>
    </row>
    <row r="69" spans="1:8" ht="15">
      <c r="A69" s="42" t="s">
        <v>98</v>
      </c>
      <c r="B69" s="11" t="s">
        <v>106</v>
      </c>
      <c r="C69" s="12" t="s">
        <v>82</v>
      </c>
      <c r="D69" s="16"/>
      <c r="E69" s="37">
        <v>6450</v>
      </c>
      <c r="F69" s="14" t="s">
        <v>108</v>
      </c>
      <c r="G69" s="15" t="s">
        <v>75</v>
      </c>
      <c r="H69" s="17" t="s">
        <v>62</v>
      </c>
    </row>
    <row r="70" spans="1:8" ht="15">
      <c r="A70" s="42" t="s">
        <v>99</v>
      </c>
      <c r="B70" s="11" t="s">
        <v>94</v>
      </c>
      <c r="C70" s="12" t="s">
        <v>82</v>
      </c>
      <c r="D70" s="16"/>
      <c r="E70" s="37">
        <v>65505</v>
      </c>
      <c r="F70" s="14" t="s">
        <v>108</v>
      </c>
      <c r="G70" s="15" t="s">
        <v>75</v>
      </c>
      <c r="H70" s="17" t="s">
        <v>83</v>
      </c>
    </row>
    <row r="71" spans="1:8" ht="15">
      <c r="A71" s="42"/>
      <c r="B71" s="11"/>
      <c r="C71" s="12"/>
      <c r="D71" s="16"/>
      <c r="E71" s="37"/>
      <c r="F71" s="14"/>
      <c r="G71" s="15"/>
      <c r="H71" s="17"/>
    </row>
    <row r="72" spans="1:8" ht="15">
      <c r="A72" s="42"/>
      <c r="B72" s="11"/>
      <c r="C72" s="12"/>
      <c r="D72" s="16"/>
      <c r="E72" s="37"/>
      <c r="F72" s="14"/>
      <c r="G72" s="15"/>
      <c r="H72" s="17"/>
    </row>
    <row r="73" spans="1:8" ht="15.75" thickBot="1">
      <c r="A73" s="19"/>
      <c r="B73" s="20"/>
      <c r="C73" s="21"/>
      <c r="D73" s="22"/>
      <c r="E73" s="38">
        <f>SUM(E60:E72)</f>
        <v>177675</v>
      </c>
      <c r="F73" s="23"/>
      <c r="G73" s="24"/>
      <c r="H73" s="23"/>
    </row>
    <row r="74" spans="1:8" ht="15">
      <c r="A74" s="1"/>
      <c r="B74" s="25"/>
      <c r="C74" s="1"/>
      <c r="D74" s="1"/>
      <c r="E74" s="1"/>
      <c r="F74" s="1"/>
      <c r="G74" s="1"/>
      <c r="H74" s="1"/>
    </row>
    <row r="75" spans="1:8" ht="15">
      <c r="A75" s="26" t="s">
        <v>57</v>
      </c>
      <c r="B75" s="25"/>
      <c r="C75" s="1"/>
      <c r="D75" s="1"/>
      <c r="E75" s="1"/>
      <c r="F75" s="1"/>
      <c r="G75" s="1"/>
      <c r="H75" s="1"/>
    </row>
    <row r="76" spans="1:8" ht="15.75" thickBot="1">
      <c r="A76" s="39"/>
      <c r="B76" s="40">
        <f>+E73</f>
        <v>177675</v>
      </c>
      <c r="C76" s="39" t="s">
        <v>56</v>
      </c>
      <c r="D76" s="41"/>
      <c r="E76" s="41"/>
      <c r="F76" s="41"/>
      <c r="G76" s="41"/>
      <c r="H76" s="41"/>
    </row>
    <row r="77" spans="1:8" ht="15">
      <c r="A77" s="26"/>
      <c r="B77" s="25"/>
      <c r="C77" s="1"/>
      <c r="D77" s="1"/>
      <c r="E77" s="1"/>
      <c r="F77" s="1"/>
      <c r="G77" s="1"/>
      <c r="H77" s="1"/>
    </row>
    <row r="78" spans="1:8" ht="15">
      <c r="A78" s="26" t="s">
        <v>25</v>
      </c>
      <c r="B78" s="1"/>
      <c r="C78" s="1"/>
      <c r="D78" s="1">
        <f>+B76*62.5</f>
        <v>11104687.5</v>
      </c>
      <c r="E78" s="1"/>
      <c r="F78" s="1"/>
      <c r="G78" s="1"/>
      <c r="H78" s="1"/>
    </row>
    <row r="79" spans="1:8" ht="15">
      <c r="A79" s="32"/>
      <c r="B79" s="1"/>
      <c r="C79" s="1"/>
      <c r="D79" s="1"/>
      <c r="E79" s="1"/>
      <c r="F79" s="1"/>
      <c r="G79" s="1"/>
      <c r="H79" s="1"/>
    </row>
    <row r="80" spans="1:8" ht="15">
      <c r="A80" s="26" t="s">
        <v>26</v>
      </c>
      <c r="B80" s="1"/>
      <c r="C80" s="154" t="s">
        <v>110</v>
      </c>
      <c r="D80" s="155"/>
      <c r="E80" s="155"/>
      <c r="F80" s="155"/>
      <c r="G80" s="155"/>
      <c r="H80" s="155"/>
    </row>
    <row r="81" spans="1:8" ht="15">
      <c r="A81" s="26"/>
      <c r="B81" s="1"/>
      <c r="C81" s="155"/>
      <c r="D81" s="155"/>
      <c r="E81" s="155"/>
      <c r="F81" s="155"/>
      <c r="G81" s="155"/>
      <c r="H81" s="155"/>
    </row>
    <row r="82" spans="1:8" ht="15">
      <c r="A82" s="32"/>
      <c r="B82" s="1"/>
      <c r="C82" s="1"/>
      <c r="D82" s="1"/>
      <c r="E82" s="1"/>
      <c r="F82" s="1"/>
      <c r="G82" s="1"/>
      <c r="H82" s="1"/>
    </row>
    <row r="83" spans="1:8" ht="15">
      <c r="A83" s="26" t="s">
        <v>27</v>
      </c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33" t="s">
        <v>28</v>
      </c>
      <c r="B85" s="34"/>
      <c r="C85" s="34"/>
      <c r="D85" s="34"/>
      <c r="E85" s="34"/>
      <c r="F85" s="33" t="str">
        <f>+F42</f>
        <v>Serang, 09 Juli 2008</v>
      </c>
      <c r="G85" s="34"/>
      <c r="H85" s="34"/>
    </row>
    <row r="86" spans="1:8" ht="15">
      <c r="A86" s="33" t="s">
        <v>105</v>
      </c>
      <c r="B86" s="34"/>
      <c r="C86" s="34"/>
      <c r="D86" s="34"/>
      <c r="E86" s="34"/>
      <c r="F86" s="33" t="s">
        <v>32</v>
      </c>
      <c r="G86" s="34"/>
      <c r="H86" s="34"/>
    </row>
    <row r="87" spans="1:8" ht="15">
      <c r="A87" s="34"/>
      <c r="B87" s="34"/>
      <c r="C87" s="34"/>
      <c r="D87" s="34"/>
      <c r="E87" s="34"/>
      <c r="F87" s="34"/>
      <c r="G87" s="34"/>
      <c r="H87" s="34"/>
    </row>
    <row r="88" spans="1:8" ht="15">
      <c r="A88" s="34"/>
      <c r="B88" s="34"/>
      <c r="C88" s="34"/>
      <c r="D88" s="34"/>
      <c r="E88" s="34"/>
      <c r="F88" s="34"/>
      <c r="G88" s="34"/>
      <c r="H88" s="34"/>
    </row>
    <row r="89" spans="1:8" ht="15">
      <c r="A89" s="33" t="s">
        <v>40</v>
      </c>
      <c r="B89" s="34"/>
      <c r="C89" s="34"/>
      <c r="D89" s="34"/>
      <c r="E89" s="34"/>
      <c r="F89" s="33" t="s">
        <v>42</v>
      </c>
      <c r="G89" s="33"/>
      <c r="H89" s="34"/>
    </row>
  </sheetData>
  <mergeCells count="19">
    <mergeCell ref="B30:B32"/>
    <mergeCell ref="C30:G30"/>
    <mergeCell ref="H30:H31"/>
    <mergeCell ref="A1:H1"/>
    <mergeCell ref="A8:H9"/>
    <mergeCell ref="A11:A12"/>
    <mergeCell ref="B11:D12"/>
    <mergeCell ref="E11:E12"/>
    <mergeCell ref="G11:G12"/>
    <mergeCell ref="C80:H81"/>
    <mergeCell ref="D2:G2"/>
    <mergeCell ref="C38:H39"/>
    <mergeCell ref="A47:H47"/>
    <mergeCell ref="A55:H56"/>
    <mergeCell ref="A58:A59"/>
    <mergeCell ref="B58:D59"/>
    <mergeCell ref="E58:E59"/>
    <mergeCell ref="G58:G59"/>
    <mergeCell ref="A30:A32"/>
  </mergeCells>
  <printOptions horizontalCentered="1"/>
  <pageMargins left="0.5" right="0.5" top="1" bottom="1" header="0.5" footer="0.5"/>
  <pageSetup horizontalDpi="180" verticalDpi="180" orientation="portrait" scale="95" r:id="rId1"/>
  <rowBreaks count="1" manualBreakCount="1">
    <brk id="4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selection activeCell="A14" sqref="A14"/>
    </sheetView>
  </sheetViews>
  <sheetFormatPr defaultColWidth="9.140625" defaultRowHeight="12.75"/>
  <cols>
    <col min="1" max="1" width="13.57421875" style="0" customWidth="1"/>
    <col min="2" max="2" width="3.28125" style="0" customWidth="1"/>
    <col min="4" max="4" width="10.00390625" style="0" customWidth="1"/>
    <col min="5" max="5" width="1.421875" style="0" customWidth="1"/>
    <col min="6" max="6" width="11.8515625" style="0" customWidth="1"/>
  </cols>
  <sheetData>
    <row r="3" spans="1:9" ht="12.75">
      <c r="A3" s="167" t="s">
        <v>0</v>
      </c>
      <c r="B3" s="167"/>
      <c r="C3" s="167"/>
      <c r="D3" s="167"/>
      <c r="E3" s="167"/>
      <c r="F3" s="167"/>
      <c r="G3" s="167"/>
      <c r="H3" s="167"/>
      <c r="I3" s="167"/>
    </row>
    <row r="5" spans="4:6" ht="15.75" customHeight="1">
      <c r="D5" t="s">
        <v>132</v>
      </c>
      <c r="E5" s="57" t="s">
        <v>46</v>
      </c>
      <c r="F5" t="s">
        <v>134</v>
      </c>
    </row>
    <row r="6" spans="4:6" ht="15.75" customHeight="1">
      <c r="D6" t="s">
        <v>2</v>
      </c>
      <c r="E6" s="57" t="s">
        <v>46</v>
      </c>
      <c r="F6" t="s">
        <v>135</v>
      </c>
    </row>
    <row r="7" spans="4:6" ht="15.75" customHeight="1">
      <c r="D7" t="s">
        <v>133</v>
      </c>
      <c r="E7" s="57" t="s">
        <v>46</v>
      </c>
      <c r="F7" t="s">
        <v>136</v>
      </c>
    </row>
    <row r="8" ht="15.75" customHeight="1" thickBot="1"/>
    <row r="9" spans="1:10" ht="15.75" customHeight="1" thickTop="1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ht="15.75" customHeight="1">
      <c r="A10" t="s">
        <v>144</v>
      </c>
    </row>
    <row r="11" ht="15.75" customHeight="1">
      <c r="A11" t="s">
        <v>137</v>
      </c>
    </row>
    <row r="12" ht="15.75" customHeight="1"/>
    <row r="13" spans="1:6" ht="15.75" customHeight="1">
      <c r="A13" s="53">
        <f>'[3]RKPML'!$G$38</f>
        <v>840180</v>
      </c>
      <c r="B13" t="s">
        <v>111</v>
      </c>
      <c r="C13" t="s">
        <v>138</v>
      </c>
      <c r="D13" s="55" t="s">
        <v>139</v>
      </c>
      <c r="F13" s="56">
        <f>A13*2</f>
        <v>1680360</v>
      </c>
    </row>
    <row r="14" ht="15.75" customHeight="1"/>
    <row r="15" ht="15.75" customHeight="1">
      <c r="A15" t="s">
        <v>140</v>
      </c>
    </row>
    <row r="16" ht="15.75" customHeight="1"/>
    <row r="17" ht="15.75" customHeight="1"/>
    <row r="18" ht="15.75" customHeight="1"/>
    <row r="19" ht="15.75" customHeight="1"/>
    <row r="20" spans="7:10" ht="15.75" customHeight="1">
      <c r="G20" s="167" t="s">
        <v>141</v>
      </c>
      <c r="H20" s="167"/>
      <c r="I20" s="167"/>
      <c r="J20" s="167"/>
    </row>
    <row r="21" spans="7:10" ht="15.75" customHeight="1">
      <c r="G21" s="167" t="s">
        <v>142</v>
      </c>
      <c r="H21" s="167"/>
      <c r="I21" s="167"/>
      <c r="J21" s="167"/>
    </row>
    <row r="22" ht="15.75" customHeight="1"/>
    <row r="23" ht="15.75" customHeight="1"/>
    <row r="24" ht="15.75" customHeight="1"/>
    <row r="25" ht="15.75" customHeight="1">
      <c r="G25" t="s">
        <v>143</v>
      </c>
    </row>
    <row r="26" ht="15.75" customHeight="1"/>
    <row r="27" ht="15.75" customHeight="1"/>
  </sheetData>
  <mergeCells count="3">
    <mergeCell ref="A3:I3"/>
    <mergeCell ref="G20:J20"/>
    <mergeCell ref="G21:J21"/>
  </mergeCells>
  <printOptions/>
  <pageMargins left="0.75" right="0.75" top="1" bottom="1" header="0.5" footer="0.5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49"/>
  <sheetViews>
    <sheetView workbookViewId="0" topLeftCell="A1">
      <selection activeCell="G25" sqref="G25"/>
    </sheetView>
  </sheetViews>
  <sheetFormatPr defaultColWidth="9.140625" defaultRowHeight="12.75"/>
  <cols>
    <col min="2" max="2" width="13.28125" style="0" customWidth="1"/>
    <col min="3" max="3" width="1.28515625" style="0" customWidth="1"/>
    <col min="4" max="4" width="17.28125" style="0" customWidth="1"/>
    <col min="5" max="5" width="9.7109375" style="0" bestFit="1" customWidth="1"/>
    <col min="8" max="8" width="12.28125" style="0" customWidth="1"/>
    <col min="9" max="9" width="11.8515625" style="0" customWidth="1"/>
  </cols>
  <sheetData>
    <row r="6" spans="1:4" ht="12.75">
      <c r="A6" t="s">
        <v>43</v>
      </c>
      <c r="C6" t="s">
        <v>46</v>
      </c>
      <c r="D6" t="s">
        <v>114</v>
      </c>
    </row>
    <row r="8" spans="1:10" ht="12.75">
      <c r="A8" t="s">
        <v>44</v>
      </c>
      <c r="C8" t="s">
        <v>45</v>
      </c>
      <c r="D8" s="50" t="s">
        <v>145</v>
      </c>
      <c r="E8" s="51"/>
      <c r="F8" s="51"/>
      <c r="G8" s="51"/>
      <c r="H8" s="51"/>
      <c r="I8" s="51"/>
      <c r="J8" s="51"/>
    </row>
    <row r="9" ht="12.75">
      <c r="D9" s="47"/>
    </row>
    <row r="10" spans="1:9" ht="12.75">
      <c r="A10" t="s">
        <v>47</v>
      </c>
      <c r="C10" t="s">
        <v>46</v>
      </c>
      <c r="D10" s="167" t="s">
        <v>126</v>
      </c>
      <c r="E10" s="167"/>
      <c r="F10" s="167"/>
      <c r="G10" s="167"/>
      <c r="H10" s="167"/>
      <c r="I10" s="167"/>
    </row>
    <row r="11" spans="4:8" ht="12.75">
      <c r="D11" s="52" t="s">
        <v>127</v>
      </c>
      <c r="E11" s="53">
        <f>'[4]RKPML'!$K$38</f>
        <v>1422510</v>
      </c>
      <c r="F11" t="s">
        <v>128</v>
      </c>
      <c r="G11" s="54">
        <v>2</v>
      </c>
      <c r="H11" s="46">
        <f>E11*2</f>
        <v>2845020</v>
      </c>
    </row>
    <row r="12" ht="12.75">
      <c r="H12" s="43"/>
    </row>
    <row r="13" ht="12.75">
      <c r="H13" s="43"/>
    </row>
    <row r="16" spans="1:2" ht="12.75">
      <c r="A16" s="44" t="s">
        <v>54</v>
      </c>
      <c r="B16" s="49">
        <f>H11</f>
        <v>2845020</v>
      </c>
    </row>
    <row r="18" spans="6:9" ht="12.75">
      <c r="F18" s="167" t="s">
        <v>129</v>
      </c>
      <c r="G18" s="167"/>
      <c r="H18" s="167"/>
      <c r="I18" s="167"/>
    </row>
    <row r="20" spans="6:9" ht="12.75">
      <c r="F20" s="167" t="s">
        <v>55</v>
      </c>
      <c r="G20" s="167"/>
      <c r="H20" s="167"/>
      <c r="I20" s="167"/>
    </row>
    <row r="24" spans="6:9" ht="12.75">
      <c r="F24" s="168" t="s">
        <v>125</v>
      </c>
      <c r="G24" s="168"/>
      <c r="H24" s="168"/>
      <c r="I24" s="168"/>
    </row>
    <row r="31" spans="1:4" ht="12.75">
      <c r="A31" t="s">
        <v>43</v>
      </c>
      <c r="C31" t="s">
        <v>46</v>
      </c>
      <c r="D31" t="s">
        <v>114</v>
      </c>
    </row>
    <row r="33" spans="1:9" ht="12.75">
      <c r="A33" t="s">
        <v>44</v>
      </c>
      <c r="C33" t="s">
        <v>45</v>
      </c>
      <c r="D33" s="50" t="s">
        <v>131</v>
      </c>
      <c r="E33" s="51"/>
      <c r="F33" s="51"/>
      <c r="G33" s="51"/>
      <c r="H33" s="51"/>
      <c r="I33" s="51"/>
    </row>
    <row r="34" ht="12.75">
      <c r="D34" s="47"/>
    </row>
    <row r="35" spans="1:9" ht="12.75">
      <c r="A35" t="s">
        <v>47</v>
      </c>
      <c r="C35" t="s">
        <v>46</v>
      </c>
      <c r="D35" s="167" t="s">
        <v>130</v>
      </c>
      <c r="E35" s="167"/>
      <c r="F35" s="167"/>
      <c r="G35" s="167"/>
      <c r="H35" s="167"/>
      <c r="I35" s="167"/>
    </row>
    <row r="36" spans="4:8" ht="12.75">
      <c r="D36" s="52" t="s">
        <v>127</v>
      </c>
      <c r="E36" s="53">
        <f>'[2]RKPML'!$G$38</f>
        <v>840180</v>
      </c>
      <c r="F36" t="s">
        <v>128</v>
      </c>
      <c r="G36" s="54">
        <v>2</v>
      </c>
      <c r="H36" s="46">
        <f>E36*2</f>
        <v>1680360</v>
      </c>
    </row>
    <row r="37" ht="12.75">
      <c r="H37" s="43"/>
    </row>
    <row r="38" ht="12.75">
      <c r="H38" s="43"/>
    </row>
    <row r="41" spans="1:2" ht="12.75">
      <c r="A41" s="44" t="s">
        <v>54</v>
      </c>
      <c r="B41" s="49">
        <f>H36</f>
        <v>1680360</v>
      </c>
    </row>
    <row r="43" spans="6:9" ht="12.75">
      <c r="F43" s="167" t="s">
        <v>129</v>
      </c>
      <c r="G43" s="167"/>
      <c r="H43" s="167"/>
      <c r="I43" s="167"/>
    </row>
    <row r="45" spans="6:9" ht="12.75">
      <c r="F45" s="167" t="s">
        <v>55</v>
      </c>
      <c r="G45" s="167"/>
      <c r="H45" s="167"/>
      <c r="I45" s="167"/>
    </row>
    <row r="49" spans="6:9" ht="12.75">
      <c r="F49" s="168" t="s">
        <v>125</v>
      </c>
      <c r="G49" s="168"/>
      <c r="H49" s="168"/>
      <c r="I49" s="168"/>
    </row>
  </sheetData>
  <mergeCells count="8">
    <mergeCell ref="D10:I10"/>
    <mergeCell ref="F18:I18"/>
    <mergeCell ref="F20:I20"/>
    <mergeCell ref="F49:I49"/>
    <mergeCell ref="F24:I24"/>
    <mergeCell ref="D35:I35"/>
    <mergeCell ref="F43:I43"/>
    <mergeCell ref="F45:I45"/>
  </mergeCells>
  <printOptions/>
  <pageMargins left="0.75" right="0.75" top="1" bottom="1" header="0.5" footer="0.5"/>
  <pageSetup horizontalDpi="120" verticalDpi="120" orientation="portrait" r:id="rId2"/>
  <rowBreaks count="1" manualBreakCount="1">
    <brk id="24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J23"/>
  <sheetViews>
    <sheetView workbookViewId="0" topLeftCell="A1">
      <selection activeCell="A1" sqref="A1:J23"/>
    </sheetView>
  </sheetViews>
  <sheetFormatPr defaultColWidth="9.140625" defaultRowHeight="12.75"/>
  <cols>
    <col min="1" max="1" width="6.421875" style="0" customWidth="1"/>
    <col min="2" max="2" width="12.8515625" style="0" bestFit="1" customWidth="1"/>
    <col min="3" max="3" width="1.57421875" style="0" customWidth="1"/>
    <col min="4" max="4" width="11.28125" style="0" bestFit="1" customWidth="1"/>
    <col min="8" max="8" width="12.7109375" style="0" customWidth="1"/>
  </cols>
  <sheetData>
    <row r="5" spans="1:4" ht="12.75">
      <c r="A5" t="s">
        <v>43</v>
      </c>
      <c r="C5" t="s">
        <v>46</v>
      </c>
      <c r="D5" t="s">
        <v>114</v>
      </c>
    </row>
    <row r="7" spans="1:10" ht="12.75">
      <c r="A7" t="s">
        <v>44</v>
      </c>
      <c r="C7" t="s">
        <v>45</v>
      </c>
      <c r="D7" s="169" t="s">
        <v>122</v>
      </c>
      <c r="E7" s="170"/>
      <c r="F7" s="170"/>
      <c r="G7" s="170"/>
      <c r="H7" s="170"/>
      <c r="I7" s="170"/>
      <c r="J7" s="170"/>
    </row>
    <row r="8" ht="12.75">
      <c r="D8" s="47"/>
    </row>
    <row r="9" spans="1:9" ht="12.75">
      <c r="A9" t="s">
        <v>47</v>
      </c>
      <c r="C9" t="s">
        <v>46</v>
      </c>
      <c r="D9" s="167" t="s">
        <v>123</v>
      </c>
      <c r="E9" s="167"/>
      <c r="F9" s="167"/>
      <c r="G9" s="167"/>
      <c r="H9" s="167"/>
      <c r="I9" s="167"/>
    </row>
    <row r="10" spans="4:8" ht="12.75">
      <c r="D10" s="48">
        <f>'KAB. TGR'!E62</f>
        <v>40020</v>
      </c>
      <c r="E10" t="s">
        <v>111</v>
      </c>
      <c r="H10" s="43"/>
    </row>
    <row r="11" ht="12.75">
      <c r="H11" s="43"/>
    </row>
    <row r="12" ht="12.75">
      <c r="H12" s="43"/>
    </row>
    <row r="15" spans="1:2" ht="12.75">
      <c r="A15" s="44" t="s">
        <v>54</v>
      </c>
      <c r="B15" s="49">
        <f>'KAB. TGR'!D67</f>
        <v>2621310</v>
      </c>
    </row>
    <row r="17" spans="6:9" ht="12.75">
      <c r="F17" s="167" t="s">
        <v>115</v>
      </c>
      <c r="G17" s="167"/>
      <c r="H17" s="167"/>
      <c r="I17" s="167"/>
    </row>
    <row r="19" spans="6:9" ht="12.75">
      <c r="F19" s="167" t="s">
        <v>55</v>
      </c>
      <c r="G19" s="167"/>
      <c r="H19" s="167"/>
      <c r="I19" s="167"/>
    </row>
    <row r="23" spans="6:9" ht="12.75">
      <c r="F23" s="168" t="s">
        <v>120</v>
      </c>
      <c r="G23" s="168"/>
      <c r="H23" s="168"/>
      <c r="I23" s="168"/>
    </row>
  </sheetData>
  <mergeCells count="5">
    <mergeCell ref="D7:J7"/>
    <mergeCell ref="F17:I17"/>
    <mergeCell ref="F19:I19"/>
    <mergeCell ref="F23:I23"/>
    <mergeCell ref="D9:I9"/>
  </mergeCells>
  <printOptions/>
  <pageMargins left="0.75" right="0.75" top="1" bottom="1" header="0.5" footer="0.5"/>
  <pageSetup horizontalDpi="120" verticalDpi="12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showGridLines="0" workbookViewId="0" topLeftCell="A1">
      <selection activeCell="I13" sqref="I13"/>
    </sheetView>
  </sheetViews>
  <sheetFormatPr defaultColWidth="9.140625" defaultRowHeight="12.75"/>
  <cols>
    <col min="2" max="2" width="14.00390625" style="0" customWidth="1"/>
    <col min="3" max="3" width="0.85546875" style="0" customWidth="1"/>
    <col min="4" max="4" width="33.00390625" style="0" customWidth="1"/>
    <col min="5" max="5" width="8.8515625" style="0" customWidth="1"/>
    <col min="7" max="7" width="4.8515625" style="0" customWidth="1"/>
    <col min="8" max="8" width="14.00390625" style="0" customWidth="1"/>
    <col min="9" max="9" width="17.7109375" style="0" customWidth="1"/>
    <col min="10" max="10" width="4.140625" style="0" customWidth="1"/>
    <col min="13" max="13" width="18.421875" style="0" customWidth="1"/>
  </cols>
  <sheetData>
    <row r="1" spans="1:10" ht="12.75">
      <c r="A1" s="63"/>
      <c r="B1" s="64"/>
      <c r="C1" s="64"/>
      <c r="D1" s="64"/>
      <c r="E1" s="64"/>
      <c r="F1" s="64"/>
      <c r="G1" s="64"/>
      <c r="H1" s="64"/>
      <c r="I1" s="74" t="s">
        <v>169</v>
      </c>
      <c r="J1" s="65"/>
    </row>
    <row r="2" spans="1:10" ht="12.75">
      <c r="A2" s="66"/>
      <c r="B2" s="61"/>
      <c r="C2" s="61"/>
      <c r="D2" s="61"/>
      <c r="E2" s="61"/>
      <c r="F2" s="61"/>
      <c r="G2" s="61"/>
      <c r="H2" s="61"/>
      <c r="I2" s="61"/>
      <c r="J2" s="67"/>
    </row>
    <row r="3" spans="1:10" ht="12.75">
      <c r="A3" s="66"/>
      <c r="B3" s="61"/>
      <c r="C3" s="61"/>
      <c r="D3" s="61"/>
      <c r="E3" s="61"/>
      <c r="F3" s="61"/>
      <c r="G3" s="61"/>
      <c r="H3" s="61"/>
      <c r="I3" s="61"/>
      <c r="J3" s="67"/>
    </row>
    <row r="4" spans="1:10" ht="12.75">
      <c r="A4" s="66"/>
      <c r="B4" s="61"/>
      <c r="C4" s="61"/>
      <c r="D4" s="61"/>
      <c r="E4" s="61"/>
      <c r="F4" s="61"/>
      <c r="G4" s="61"/>
      <c r="H4" s="61"/>
      <c r="I4" s="61"/>
      <c r="J4" s="67"/>
    </row>
    <row r="5" spans="1:10" ht="12.75">
      <c r="A5" s="66" t="s">
        <v>43</v>
      </c>
      <c r="B5" s="61"/>
      <c r="C5" s="61" t="s">
        <v>46</v>
      </c>
      <c r="D5" s="61" t="s">
        <v>114</v>
      </c>
      <c r="E5" s="61"/>
      <c r="F5" s="61"/>
      <c r="G5" s="61"/>
      <c r="H5" s="61"/>
      <c r="I5" s="61"/>
      <c r="J5" s="67"/>
    </row>
    <row r="6" spans="1:10" ht="12.75">
      <c r="A6" s="66"/>
      <c r="B6" s="61"/>
      <c r="C6" s="61"/>
      <c r="D6" s="61"/>
      <c r="E6" s="61"/>
      <c r="F6" s="61"/>
      <c r="G6" s="61"/>
      <c r="H6" s="61"/>
      <c r="I6" s="61"/>
      <c r="J6" s="67"/>
    </row>
    <row r="7" spans="1:10" ht="16.5">
      <c r="A7" s="66" t="s">
        <v>44</v>
      </c>
      <c r="B7" s="61"/>
      <c r="C7" s="61" t="s">
        <v>45</v>
      </c>
      <c r="D7" s="143" t="str">
        <f>'KAB. TGR'!C33</f>
        <v>TIGA JUTA SEMBILAN RATUS ENAM BELAS RIBU TUJUH  RATUS LIMA PULUH LIMA RUPIAH</v>
      </c>
      <c r="E7" s="143"/>
      <c r="F7" s="143"/>
      <c r="G7" s="143"/>
      <c r="H7" s="143"/>
      <c r="I7" s="143"/>
      <c r="J7" s="73"/>
    </row>
    <row r="8" spans="1:10" ht="16.5">
      <c r="A8" s="66"/>
      <c r="B8" s="61"/>
      <c r="C8" s="61"/>
      <c r="D8" s="143"/>
      <c r="E8" s="143"/>
      <c r="F8" s="143"/>
      <c r="G8" s="143"/>
      <c r="H8" s="143"/>
      <c r="I8" s="143"/>
      <c r="J8" s="67"/>
    </row>
    <row r="9" spans="1:10" ht="12.75">
      <c r="A9" s="66" t="s">
        <v>47</v>
      </c>
      <c r="B9" s="61"/>
      <c r="C9" s="61" t="s">
        <v>46</v>
      </c>
      <c r="D9" s="61" t="s">
        <v>48</v>
      </c>
      <c r="E9" s="61"/>
      <c r="F9" s="61"/>
      <c r="G9" s="61" t="s">
        <v>53</v>
      </c>
      <c r="H9" s="69">
        <f>'KAB. TGR'!F29</f>
        <v>1740780</v>
      </c>
      <c r="I9" s="61"/>
      <c r="J9" s="67"/>
    </row>
    <row r="10" spans="1:10" ht="12.75">
      <c r="A10" s="66"/>
      <c r="B10" s="61"/>
      <c r="C10" s="61"/>
      <c r="D10" s="61" t="s">
        <v>49</v>
      </c>
      <c r="E10" s="61"/>
      <c r="F10" s="61"/>
      <c r="G10" s="61" t="s">
        <v>53</v>
      </c>
      <c r="H10" s="69">
        <f>'KAB. TGR'!C29</f>
        <v>870390</v>
      </c>
      <c r="I10" s="61"/>
      <c r="J10" s="67"/>
    </row>
    <row r="11" spans="1:10" ht="12.75">
      <c r="A11" s="66"/>
      <c r="B11" s="61"/>
      <c r="C11" s="61"/>
      <c r="D11" s="61" t="s">
        <v>50</v>
      </c>
      <c r="E11" s="61"/>
      <c r="F11" s="61"/>
      <c r="G11" s="61" t="s">
        <v>53</v>
      </c>
      <c r="H11" s="69">
        <f>'KAB. TGR'!D29</f>
        <v>580260</v>
      </c>
      <c r="I11" s="61"/>
      <c r="J11" s="67"/>
    </row>
    <row r="12" spans="1:10" ht="12.75">
      <c r="A12" s="66"/>
      <c r="B12" s="61"/>
      <c r="C12" s="61"/>
      <c r="D12" s="61" t="s">
        <v>51</v>
      </c>
      <c r="E12" s="61"/>
      <c r="F12" s="61"/>
      <c r="G12" s="61" t="s">
        <v>53</v>
      </c>
      <c r="H12" s="69">
        <f>'KAB. TGR'!E29</f>
        <v>145065</v>
      </c>
      <c r="I12" s="61"/>
      <c r="J12" s="67"/>
    </row>
    <row r="13" spans="1:10" ht="12.75">
      <c r="A13" s="66"/>
      <c r="B13" s="61"/>
      <c r="C13" s="61"/>
      <c r="D13" s="61" t="s">
        <v>52</v>
      </c>
      <c r="E13" s="61"/>
      <c r="F13" s="61"/>
      <c r="G13" s="61" t="s">
        <v>53</v>
      </c>
      <c r="H13" s="69">
        <f>'KAB. TGR'!G29</f>
        <v>580260</v>
      </c>
      <c r="I13" s="61"/>
      <c r="J13" s="67"/>
    </row>
    <row r="14" spans="1:10" ht="12.75">
      <c r="A14" s="66"/>
      <c r="B14" s="61"/>
      <c r="C14" s="61"/>
      <c r="D14" s="61"/>
      <c r="E14" s="61"/>
      <c r="F14" s="61"/>
      <c r="G14" s="61"/>
      <c r="H14" s="61"/>
      <c r="I14" s="61"/>
      <c r="J14" s="67"/>
    </row>
    <row r="15" spans="1:10" ht="12.75">
      <c r="A15" s="66"/>
      <c r="B15" s="61"/>
      <c r="C15" s="61"/>
      <c r="D15" s="61"/>
      <c r="E15" s="61"/>
      <c r="F15" s="61"/>
      <c r="G15" s="61"/>
      <c r="H15" s="61"/>
      <c r="I15" s="61"/>
      <c r="J15" s="67"/>
    </row>
    <row r="16" spans="1:10" ht="12.75">
      <c r="A16" s="66"/>
      <c r="B16" s="61"/>
      <c r="C16" s="61"/>
      <c r="D16" s="61"/>
      <c r="E16" s="61"/>
      <c r="F16" s="61"/>
      <c r="G16" s="61"/>
      <c r="H16" s="61"/>
      <c r="I16" s="61"/>
      <c r="J16" s="67"/>
    </row>
    <row r="17" spans="1:10" ht="12.75">
      <c r="A17" s="66"/>
      <c r="B17" s="61"/>
      <c r="C17" s="61"/>
      <c r="D17" s="61"/>
      <c r="E17" s="61"/>
      <c r="F17" s="61"/>
      <c r="G17" s="61"/>
      <c r="H17" s="61"/>
      <c r="I17" s="61"/>
      <c r="J17" s="67"/>
    </row>
    <row r="18" spans="1:10" ht="12.75">
      <c r="A18" s="66"/>
      <c r="B18" s="61"/>
      <c r="C18" s="61"/>
      <c r="D18" s="61"/>
      <c r="E18" s="61"/>
      <c r="F18" s="61"/>
      <c r="G18" s="61"/>
      <c r="H18" s="61"/>
      <c r="I18" s="61"/>
      <c r="J18" s="67"/>
    </row>
    <row r="19" spans="1:10" ht="12.75">
      <c r="A19" s="44" t="s">
        <v>54</v>
      </c>
      <c r="B19" s="45">
        <f>H9+H10+H11+H12+H13</f>
        <v>3916755</v>
      </c>
      <c r="C19" s="61"/>
      <c r="D19" s="61"/>
      <c r="E19" s="61"/>
      <c r="F19" s="61"/>
      <c r="G19" s="61"/>
      <c r="H19" s="61"/>
      <c r="I19" s="61"/>
      <c r="J19" s="67"/>
    </row>
    <row r="20" spans="1:10" ht="12.75">
      <c r="A20" s="66"/>
      <c r="B20" s="61"/>
      <c r="C20" s="61"/>
      <c r="D20" s="61"/>
      <c r="E20" s="61"/>
      <c r="F20" s="61"/>
      <c r="G20" s="61"/>
      <c r="H20" s="61"/>
      <c r="I20" s="61"/>
      <c r="J20" s="67"/>
    </row>
    <row r="21" spans="1:10" ht="12.75">
      <c r="A21" s="66"/>
      <c r="B21" s="61"/>
      <c r="C21" s="61"/>
      <c r="D21" s="61"/>
      <c r="E21" s="61"/>
      <c r="F21" s="171" t="s">
        <v>159</v>
      </c>
      <c r="G21" s="171"/>
      <c r="H21" s="171"/>
      <c r="I21" s="171"/>
      <c r="J21" s="67"/>
    </row>
    <row r="22" spans="1:10" ht="12.75">
      <c r="A22" s="66"/>
      <c r="B22" s="61"/>
      <c r="C22" s="61"/>
      <c r="D22" s="61"/>
      <c r="E22" s="61"/>
      <c r="F22" s="61"/>
      <c r="G22" s="61"/>
      <c r="H22" s="61"/>
      <c r="I22" s="61"/>
      <c r="J22" s="67"/>
    </row>
    <row r="23" spans="1:10" ht="12.75">
      <c r="A23" s="66"/>
      <c r="B23" s="61"/>
      <c r="C23" s="61"/>
      <c r="D23" s="61"/>
      <c r="E23" s="61"/>
      <c r="F23" s="171" t="s">
        <v>55</v>
      </c>
      <c r="G23" s="171"/>
      <c r="H23" s="171"/>
      <c r="I23" s="171"/>
      <c r="J23" s="67"/>
    </row>
    <row r="24" spans="1:10" ht="12.75">
      <c r="A24" s="66"/>
      <c r="B24" s="61"/>
      <c r="C24" s="61"/>
      <c r="D24" s="61"/>
      <c r="E24" s="61"/>
      <c r="F24" s="61"/>
      <c r="G24" s="61"/>
      <c r="H24" s="61"/>
      <c r="I24" s="61"/>
      <c r="J24" s="67"/>
    </row>
    <row r="25" spans="1:10" ht="12.75">
      <c r="A25" s="66"/>
      <c r="B25" s="61"/>
      <c r="C25" s="61"/>
      <c r="D25" s="61"/>
      <c r="E25" s="61"/>
      <c r="F25" s="61"/>
      <c r="G25" s="61"/>
      <c r="H25" s="61"/>
      <c r="I25" s="61"/>
      <c r="J25" s="67"/>
    </row>
    <row r="26" spans="1:10" ht="12.75">
      <c r="A26" s="66"/>
      <c r="B26" s="61"/>
      <c r="C26" s="61"/>
      <c r="D26" s="61"/>
      <c r="E26" s="61"/>
      <c r="F26" s="61"/>
      <c r="G26" s="61"/>
      <c r="H26" s="61"/>
      <c r="I26" s="61"/>
      <c r="J26" s="67"/>
    </row>
    <row r="27" spans="1:10" ht="12.75">
      <c r="A27" s="66"/>
      <c r="B27" s="61"/>
      <c r="C27" s="61"/>
      <c r="D27" s="61"/>
      <c r="E27" s="61"/>
      <c r="F27" s="172" t="s">
        <v>124</v>
      </c>
      <c r="G27" s="172"/>
      <c r="H27" s="172"/>
      <c r="I27" s="172"/>
      <c r="J27" s="67"/>
    </row>
    <row r="28" spans="1:10" ht="12.75">
      <c r="A28" s="70"/>
      <c r="B28" s="71"/>
      <c r="C28" s="71"/>
      <c r="D28" s="71"/>
      <c r="E28" s="71"/>
      <c r="F28" s="71"/>
      <c r="G28" s="71"/>
      <c r="H28" s="71"/>
      <c r="I28" s="71"/>
      <c r="J28" s="72"/>
    </row>
    <row r="29" ht="12.75">
      <c r="M29">
        <f>105870+104790+171045</f>
        <v>381705</v>
      </c>
    </row>
    <row r="30" spans="1:10" ht="12.75">
      <c r="A30" s="63"/>
      <c r="B30" s="64"/>
      <c r="C30" s="64"/>
      <c r="D30" s="64"/>
      <c r="E30" s="64"/>
      <c r="F30" s="64"/>
      <c r="G30" s="64"/>
      <c r="H30" s="64"/>
      <c r="I30" s="74" t="s">
        <v>170</v>
      </c>
      <c r="J30" s="65"/>
    </row>
    <row r="31" spans="1:10" ht="12.75">
      <c r="A31" s="66"/>
      <c r="B31" s="61"/>
      <c r="C31" s="61"/>
      <c r="D31" s="61"/>
      <c r="E31" s="61"/>
      <c r="F31" s="61"/>
      <c r="G31" s="61"/>
      <c r="H31" s="61"/>
      <c r="I31" s="61"/>
      <c r="J31" s="67"/>
    </row>
    <row r="32" spans="1:10" ht="12.75">
      <c r="A32" s="66"/>
      <c r="B32" s="61"/>
      <c r="C32" s="61"/>
      <c r="D32" s="61"/>
      <c r="E32" s="61"/>
      <c r="F32" s="61"/>
      <c r="G32" s="61"/>
      <c r="H32" s="61"/>
      <c r="I32" s="61"/>
      <c r="J32" s="67"/>
    </row>
    <row r="33" spans="1:10" ht="12.75">
      <c r="A33" s="66"/>
      <c r="B33" s="61"/>
      <c r="C33" s="61"/>
      <c r="D33" s="61"/>
      <c r="E33" s="61"/>
      <c r="F33" s="61"/>
      <c r="G33" s="61"/>
      <c r="H33" s="61"/>
      <c r="I33" s="61"/>
      <c r="J33" s="67"/>
    </row>
    <row r="34" spans="1:10" ht="12.75">
      <c r="A34" s="66"/>
      <c r="B34" s="61"/>
      <c r="C34" s="61"/>
      <c r="D34" s="61"/>
      <c r="E34" s="61"/>
      <c r="F34" s="61"/>
      <c r="G34" s="61"/>
      <c r="H34" s="61"/>
      <c r="I34" s="61"/>
      <c r="J34" s="67"/>
    </row>
    <row r="35" spans="1:10" ht="12.75">
      <c r="A35" s="174" t="s">
        <v>147</v>
      </c>
      <c r="B35" s="172"/>
      <c r="C35" s="172"/>
      <c r="D35" s="172"/>
      <c r="E35" s="172"/>
      <c r="F35" s="172"/>
      <c r="G35" s="172"/>
      <c r="H35" s="172"/>
      <c r="I35" s="172"/>
      <c r="J35" s="175"/>
    </row>
    <row r="36" spans="1:10" ht="12.75">
      <c r="A36" s="66"/>
      <c r="B36" s="61"/>
      <c r="C36" s="61"/>
      <c r="D36" s="61"/>
      <c r="E36" s="61"/>
      <c r="F36" s="61"/>
      <c r="G36" s="61"/>
      <c r="H36" s="61"/>
      <c r="I36" s="61"/>
      <c r="J36" s="67"/>
    </row>
    <row r="37" spans="1:10" ht="12.75">
      <c r="A37" s="66"/>
      <c r="B37" s="61"/>
      <c r="C37" s="61"/>
      <c r="D37" s="61"/>
      <c r="E37" s="61"/>
      <c r="F37" s="61"/>
      <c r="G37" s="61"/>
      <c r="H37" s="61"/>
      <c r="I37" s="61"/>
      <c r="J37" s="67"/>
    </row>
    <row r="38" spans="1:10" ht="12.75">
      <c r="A38" s="66"/>
      <c r="B38" s="61"/>
      <c r="C38" s="61"/>
      <c r="D38" s="61"/>
      <c r="E38" s="61"/>
      <c r="F38" s="61"/>
      <c r="G38" s="61"/>
      <c r="H38" s="61"/>
      <c r="I38" s="61"/>
      <c r="J38" s="67"/>
    </row>
    <row r="39" spans="1:10" ht="12.75">
      <c r="A39" s="66" t="s">
        <v>43</v>
      </c>
      <c r="B39" s="61"/>
      <c r="C39" s="61" t="s">
        <v>46</v>
      </c>
      <c r="D39" s="61" t="s">
        <v>114</v>
      </c>
      <c r="E39" s="61"/>
      <c r="F39" s="61"/>
      <c r="G39" s="61"/>
      <c r="H39" s="61"/>
      <c r="I39" s="61"/>
      <c r="J39" s="67"/>
    </row>
    <row r="40" spans="1:10" ht="12.75">
      <c r="A40" s="66"/>
      <c r="B40" s="61"/>
      <c r="C40" s="61"/>
      <c r="D40" s="61"/>
      <c r="E40" s="61"/>
      <c r="F40" s="61"/>
      <c r="G40" s="61"/>
      <c r="H40" s="61"/>
      <c r="I40" s="61"/>
      <c r="J40" s="67"/>
    </row>
    <row r="41" spans="1:10" ht="12.75">
      <c r="A41" s="66" t="s">
        <v>44</v>
      </c>
      <c r="B41" s="61"/>
      <c r="C41" s="61" t="s">
        <v>45</v>
      </c>
      <c r="D41" s="176" t="s">
        <v>151</v>
      </c>
      <c r="E41" s="176"/>
      <c r="F41" s="176"/>
      <c r="G41" s="176"/>
      <c r="H41" s="176"/>
      <c r="I41" s="176"/>
      <c r="J41" s="177"/>
    </row>
    <row r="42" spans="1:10" ht="12.75">
      <c r="A42" s="66"/>
      <c r="B42" s="61"/>
      <c r="C42" s="61"/>
      <c r="D42" s="176"/>
      <c r="E42" s="176"/>
      <c r="F42" s="176"/>
      <c r="G42" s="176"/>
      <c r="H42" s="176"/>
      <c r="I42" s="176"/>
      <c r="J42" s="177"/>
    </row>
    <row r="43" spans="1:10" ht="12.75">
      <c r="A43" s="66"/>
      <c r="B43" s="61"/>
      <c r="C43" s="61"/>
      <c r="D43" s="68"/>
      <c r="E43" s="61"/>
      <c r="F43" s="61"/>
      <c r="G43" s="61"/>
      <c r="H43" s="61"/>
      <c r="I43" s="61"/>
      <c r="J43" s="67"/>
    </row>
    <row r="44" spans="1:10" ht="12.75">
      <c r="A44" s="66" t="s">
        <v>47</v>
      </c>
      <c r="B44" s="61"/>
      <c r="C44" s="61" t="s">
        <v>46</v>
      </c>
      <c r="D44" s="61" t="s">
        <v>48</v>
      </c>
      <c r="E44" s="61"/>
      <c r="F44" s="61"/>
      <c r="G44" s="61" t="s">
        <v>53</v>
      </c>
      <c r="H44" s="69">
        <f>'KT TGR'!F24</f>
        <v>0</v>
      </c>
      <c r="I44" s="61"/>
      <c r="J44" s="67"/>
    </row>
    <row r="45" spans="1:10" ht="12.75">
      <c r="A45" s="66"/>
      <c r="B45" s="61"/>
      <c r="C45" s="61"/>
      <c r="D45" s="61" t="s">
        <v>49</v>
      </c>
      <c r="E45" s="61"/>
      <c r="F45" s="61"/>
      <c r="G45" s="61" t="s">
        <v>53</v>
      </c>
      <c r="H45" s="69">
        <f>'KT TGR'!C24</f>
        <v>0</v>
      </c>
      <c r="I45" s="61"/>
      <c r="J45" s="67"/>
    </row>
    <row r="46" spans="1:10" ht="12.75">
      <c r="A46" s="66"/>
      <c r="B46" s="61"/>
      <c r="C46" s="61"/>
      <c r="D46" s="61" t="s">
        <v>50</v>
      </c>
      <c r="E46" s="61"/>
      <c r="F46" s="61"/>
      <c r="G46" s="61" t="s">
        <v>53</v>
      </c>
      <c r="H46" s="69">
        <f>'KT TGR'!D24</f>
        <v>0</v>
      </c>
      <c r="I46" s="61"/>
      <c r="J46" s="67"/>
    </row>
    <row r="47" spans="1:10" ht="12.75">
      <c r="A47" s="66"/>
      <c r="B47" s="61"/>
      <c r="C47" s="61"/>
      <c r="D47" s="61" t="s">
        <v>51</v>
      </c>
      <c r="E47" s="61"/>
      <c r="F47" s="61"/>
      <c r="G47" s="61" t="s">
        <v>53</v>
      </c>
      <c r="H47" s="69">
        <f>'KT TGR'!E24</f>
        <v>0</v>
      </c>
      <c r="I47" s="61"/>
      <c r="J47" s="67"/>
    </row>
    <row r="48" spans="1:10" ht="12.75">
      <c r="A48" s="66"/>
      <c r="B48" s="61"/>
      <c r="C48" s="61"/>
      <c r="D48" s="61" t="s">
        <v>52</v>
      </c>
      <c r="E48" s="61"/>
      <c r="F48" s="61"/>
      <c r="G48" s="61" t="s">
        <v>53</v>
      </c>
      <c r="H48" s="69">
        <f>'KT TGR'!G24</f>
        <v>0</v>
      </c>
      <c r="I48" s="61"/>
      <c r="J48" s="67"/>
    </row>
    <row r="49" spans="1:10" ht="12.75">
      <c r="A49" s="66"/>
      <c r="B49" s="61"/>
      <c r="C49" s="61"/>
      <c r="D49" s="61"/>
      <c r="E49" s="61"/>
      <c r="F49" s="61"/>
      <c r="G49" s="61"/>
      <c r="H49" s="61"/>
      <c r="I49" s="61"/>
      <c r="J49" s="67"/>
    </row>
    <row r="50" spans="1:10" ht="12.75">
      <c r="A50" s="66"/>
      <c r="B50" s="61"/>
      <c r="C50" s="61"/>
      <c r="D50" s="61"/>
      <c r="E50" s="61"/>
      <c r="F50" s="61"/>
      <c r="G50" s="61"/>
      <c r="H50" s="61"/>
      <c r="I50" s="61"/>
      <c r="J50" s="67"/>
    </row>
    <row r="51" spans="1:10" ht="12.75">
      <c r="A51" s="66"/>
      <c r="B51" s="61"/>
      <c r="C51" s="61"/>
      <c r="D51" s="61"/>
      <c r="E51" s="61"/>
      <c r="F51" s="61"/>
      <c r="G51" s="61"/>
      <c r="H51" s="61"/>
      <c r="I51" s="61"/>
      <c r="J51" s="67"/>
    </row>
    <row r="52" spans="1:10" ht="12.75">
      <c r="A52" s="66"/>
      <c r="B52" s="61"/>
      <c r="C52" s="61"/>
      <c r="D52" s="61"/>
      <c r="E52" s="61"/>
      <c r="F52" s="61"/>
      <c r="G52" s="61"/>
      <c r="H52" s="61"/>
      <c r="I52" s="61"/>
      <c r="J52" s="67"/>
    </row>
    <row r="53" spans="1:10" ht="12.75">
      <c r="A53" s="66"/>
      <c r="B53" s="61"/>
      <c r="C53" s="61"/>
      <c r="D53" s="61"/>
      <c r="E53" s="61"/>
      <c r="F53" s="61"/>
      <c r="G53" s="61"/>
      <c r="H53" s="61"/>
      <c r="I53" s="61"/>
      <c r="J53" s="67"/>
    </row>
    <row r="54" spans="1:10" ht="12.75">
      <c r="A54" s="44" t="s">
        <v>54</v>
      </c>
      <c r="B54" s="45">
        <f>H44+H45+H46+H47+H48</f>
        <v>0</v>
      </c>
      <c r="C54" s="61"/>
      <c r="D54" s="61"/>
      <c r="E54" s="61"/>
      <c r="F54" s="61"/>
      <c r="G54" s="61"/>
      <c r="H54" s="61"/>
      <c r="I54" s="61"/>
      <c r="J54" s="67"/>
    </row>
    <row r="55" spans="1:10" ht="12.75">
      <c r="A55" s="66"/>
      <c r="B55" s="61"/>
      <c r="C55" s="61"/>
      <c r="D55" s="61"/>
      <c r="E55" s="61"/>
      <c r="F55" s="61"/>
      <c r="G55" s="61"/>
      <c r="H55" s="61"/>
      <c r="I55" s="61"/>
      <c r="J55" s="67"/>
    </row>
    <row r="56" spans="1:10" ht="12.75">
      <c r="A56" s="66"/>
      <c r="B56" s="61"/>
      <c r="C56" s="61"/>
      <c r="D56" s="61"/>
      <c r="E56" s="61"/>
      <c r="F56" s="171" t="s">
        <v>159</v>
      </c>
      <c r="G56" s="171"/>
      <c r="H56" s="171"/>
      <c r="I56" s="171"/>
      <c r="J56" s="67"/>
    </row>
    <row r="57" spans="1:10" ht="12.75">
      <c r="A57" s="66"/>
      <c r="B57" s="61"/>
      <c r="C57" s="61"/>
      <c r="D57" s="61"/>
      <c r="E57" s="61"/>
      <c r="F57" s="61"/>
      <c r="G57" s="61"/>
      <c r="H57" s="61"/>
      <c r="I57" s="61"/>
      <c r="J57" s="67"/>
    </row>
    <row r="58" spans="1:10" ht="12.75">
      <c r="A58" s="66"/>
      <c r="B58" s="61"/>
      <c r="C58" s="61"/>
      <c r="D58" s="61"/>
      <c r="E58" s="61"/>
      <c r="F58" s="171" t="s">
        <v>55</v>
      </c>
      <c r="G58" s="171"/>
      <c r="H58" s="171"/>
      <c r="I58" s="171"/>
      <c r="J58" s="67"/>
    </row>
    <row r="59" spans="1:10" ht="12.75">
      <c r="A59" s="66"/>
      <c r="B59" s="61"/>
      <c r="C59" s="61"/>
      <c r="D59" s="61"/>
      <c r="E59" s="61"/>
      <c r="F59" s="61"/>
      <c r="G59" s="61"/>
      <c r="H59" s="61"/>
      <c r="I59" s="61"/>
      <c r="J59" s="67"/>
    </row>
    <row r="60" spans="1:10" ht="12.75">
      <c r="A60" s="66"/>
      <c r="B60" s="61"/>
      <c r="C60" s="61"/>
      <c r="D60" s="61"/>
      <c r="E60" s="61"/>
      <c r="F60" s="61"/>
      <c r="G60" s="61"/>
      <c r="H60" s="61"/>
      <c r="I60" s="61"/>
      <c r="J60" s="67"/>
    </row>
    <row r="61" spans="1:10" ht="12.75">
      <c r="A61" s="66"/>
      <c r="B61" s="61"/>
      <c r="C61" s="61"/>
      <c r="D61" s="61"/>
      <c r="E61" s="61"/>
      <c r="F61" s="61"/>
      <c r="G61" s="61"/>
      <c r="H61" s="61"/>
      <c r="I61" s="61"/>
      <c r="J61" s="67"/>
    </row>
    <row r="62" spans="1:10" ht="12.75">
      <c r="A62" s="70"/>
      <c r="B62" s="71"/>
      <c r="C62" s="71"/>
      <c r="D62" s="71"/>
      <c r="E62" s="71"/>
      <c r="F62" s="178" t="s">
        <v>112</v>
      </c>
      <c r="G62" s="178"/>
      <c r="H62" s="178"/>
      <c r="I62" s="178"/>
      <c r="J62" s="72"/>
    </row>
    <row r="64" spans="1:10" ht="12.75">
      <c r="A64" s="63"/>
      <c r="B64" s="64"/>
      <c r="C64" s="64"/>
      <c r="D64" s="64"/>
      <c r="E64" s="64"/>
      <c r="F64" s="64"/>
      <c r="G64" s="64"/>
      <c r="H64" s="173" t="s">
        <v>171</v>
      </c>
      <c r="I64" s="173"/>
      <c r="J64" s="65"/>
    </row>
    <row r="65" spans="1:10" ht="12.75">
      <c r="A65" s="66"/>
      <c r="B65" s="61"/>
      <c r="C65" s="61"/>
      <c r="D65" s="61"/>
      <c r="E65" s="61"/>
      <c r="F65" s="61"/>
      <c r="G65" s="61"/>
      <c r="H65" s="61"/>
      <c r="I65" s="61"/>
      <c r="J65" s="67"/>
    </row>
    <row r="66" spans="1:10" ht="12.75">
      <c r="A66" s="66"/>
      <c r="B66" s="61"/>
      <c r="C66" s="61"/>
      <c r="D66" s="61"/>
      <c r="E66" s="61"/>
      <c r="F66" s="61"/>
      <c r="G66" s="61"/>
      <c r="H66" s="61"/>
      <c r="I66" s="61"/>
      <c r="J66" s="67"/>
    </row>
    <row r="67" spans="1:10" ht="12.75">
      <c r="A67" s="66"/>
      <c r="B67" s="61"/>
      <c r="C67" s="61"/>
      <c r="D67" s="61"/>
      <c r="E67" s="61"/>
      <c r="F67" s="61"/>
      <c r="G67" s="61"/>
      <c r="H67" s="61"/>
      <c r="I67" s="61"/>
      <c r="J67" s="67"/>
    </row>
    <row r="68" spans="1:10" ht="12.75">
      <c r="A68" s="66"/>
      <c r="B68" s="61"/>
      <c r="C68" s="61"/>
      <c r="D68" s="61"/>
      <c r="E68" s="61"/>
      <c r="F68" s="61"/>
      <c r="G68" s="61"/>
      <c r="H68" s="61"/>
      <c r="I68" s="61"/>
      <c r="J68" s="67"/>
    </row>
    <row r="69" spans="1:10" ht="12.75">
      <c r="A69" s="174" t="s">
        <v>147</v>
      </c>
      <c r="B69" s="172"/>
      <c r="C69" s="172"/>
      <c r="D69" s="172"/>
      <c r="E69" s="172"/>
      <c r="F69" s="172"/>
      <c r="G69" s="172"/>
      <c r="H69" s="172"/>
      <c r="I69" s="172"/>
      <c r="J69" s="175"/>
    </row>
    <row r="70" spans="1:10" ht="12.75">
      <c r="A70" s="66"/>
      <c r="B70" s="61"/>
      <c r="C70" s="61"/>
      <c r="D70" s="61"/>
      <c r="E70" s="61"/>
      <c r="F70" s="61"/>
      <c r="G70" s="61"/>
      <c r="H70" s="61"/>
      <c r="I70" s="61"/>
      <c r="J70" s="67"/>
    </row>
    <row r="71" spans="1:10" ht="12.75">
      <c r="A71" s="66"/>
      <c r="B71" s="61"/>
      <c r="C71" s="61"/>
      <c r="D71" s="61"/>
      <c r="E71" s="61"/>
      <c r="F71" s="61"/>
      <c r="G71" s="61"/>
      <c r="H71" s="61"/>
      <c r="I71" s="61"/>
      <c r="J71" s="67"/>
    </row>
    <row r="72" spans="1:10" ht="12.75">
      <c r="A72" s="66"/>
      <c r="B72" s="61"/>
      <c r="C72" s="61"/>
      <c r="D72" s="61"/>
      <c r="E72" s="61"/>
      <c r="F72" s="61"/>
      <c r="G72" s="61"/>
      <c r="H72" s="61"/>
      <c r="I72" s="61"/>
      <c r="J72" s="67"/>
    </row>
    <row r="73" spans="1:10" ht="12.75">
      <c r="A73" s="66" t="s">
        <v>43</v>
      </c>
      <c r="B73" s="61"/>
      <c r="C73" s="61" t="s">
        <v>46</v>
      </c>
      <c r="D73" s="61" t="s">
        <v>114</v>
      </c>
      <c r="E73" s="61"/>
      <c r="F73" s="61"/>
      <c r="G73" s="61"/>
      <c r="H73" s="61"/>
      <c r="I73" s="61"/>
      <c r="J73" s="67"/>
    </row>
    <row r="74" spans="1:10" ht="12.75">
      <c r="A74" s="66"/>
      <c r="B74" s="61"/>
      <c r="C74" s="61"/>
      <c r="D74" s="61"/>
      <c r="E74" s="61"/>
      <c r="F74" s="61"/>
      <c r="G74" s="61"/>
      <c r="H74" s="61"/>
      <c r="I74" s="61"/>
      <c r="J74" s="67"/>
    </row>
    <row r="75" spans="1:10" ht="12.75">
      <c r="A75" s="66" t="s">
        <v>44</v>
      </c>
      <c r="B75" s="61"/>
      <c r="C75" s="61" t="s">
        <v>45</v>
      </c>
      <c r="D75" s="176" t="s">
        <v>151</v>
      </c>
      <c r="E75" s="176"/>
      <c r="F75" s="176"/>
      <c r="G75" s="176"/>
      <c r="H75" s="176"/>
      <c r="I75" s="176"/>
      <c r="J75" s="177"/>
    </row>
    <row r="76" spans="1:10" ht="12.75">
      <c r="A76" s="66"/>
      <c r="B76" s="61"/>
      <c r="C76" s="61"/>
      <c r="D76" s="176"/>
      <c r="E76" s="176"/>
      <c r="F76" s="176"/>
      <c r="G76" s="176"/>
      <c r="H76" s="176"/>
      <c r="I76" s="176"/>
      <c r="J76" s="177"/>
    </row>
    <row r="77" spans="1:10" ht="12.75">
      <c r="A77" s="66"/>
      <c r="B77" s="61"/>
      <c r="C77" s="61"/>
      <c r="D77" s="68"/>
      <c r="E77" s="61"/>
      <c r="F77" s="61"/>
      <c r="G77" s="61"/>
      <c r="H77" s="61"/>
      <c r="I77" s="61"/>
      <c r="J77" s="67"/>
    </row>
    <row r="78" spans="1:10" ht="12.75">
      <c r="A78" s="66" t="s">
        <v>47</v>
      </c>
      <c r="B78" s="61"/>
      <c r="C78" s="61" t="s">
        <v>46</v>
      </c>
      <c r="D78" s="61" t="s">
        <v>48</v>
      </c>
      <c r="E78" s="61"/>
      <c r="F78" s="61"/>
      <c r="G78" s="61" t="s">
        <v>53</v>
      </c>
      <c r="H78" s="69">
        <f>TANGSEL!F30</f>
        <v>333000</v>
      </c>
      <c r="I78" s="61"/>
      <c r="J78" s="67"/>
    </row>
    <row r="79" spans="1:10" ht="12.75">
      <c r="A79" s="66"/>
      <c r="B79" s="61"/>
      <c r="C79" s="61"/>
      <c r="D79" s="61" t="s">
        <v>49</v>
      </c>
      <c r="E79" s="61"/>
      <c r="F79" s="61"/>
      <c r="G79" s="61" t="s">
        <v>53</v>
      </c>
      <c r="H79" s="69">
        <f>TANGSEL!C30</f>
        <v>166500</v>
      </c>
      <c r="I79" s="61"/>
      <c r="J79" s="67"/>
    </row>
    <row r="80" spans="1:10" ht="12.75">
      <c r="A80" s="66"/>
      <c r="B80" s="61"/>
      <c r="C80" s="61"/>
      <c r="D80" s="61" t="s">
        <v>50</v>
      </c>
      <c r="E80" s="61"/>
      <c r="F80" s="61"/>
      <c r="G80" s="61" t="s">
        <v>53</v>
      </c>
      <c r="H80" s="69">
        <f>TANGSEL!D30</f>
        <v>111000</v>
      </c>
      <c r="I80" s="61"/>
      <c r="J80" s="67"/>
    </row>
    <row r="81" spans="1:10" ht="12.75">
      <c r="A81" s="66"/>
      <c r="B81" s="61"/>
      <c r="C81" s="61"/>
      <c r="D81" s="61" t="s">
        <v>51</v>
      </c>
      <c r="E81" s="61"/>
      <c r="F81" s="61"/>
      <c r="G81" s="61" t="s">
        <v>53</v>
      </c>
      <c r="H81" s="69">
        <f>TANGSEL!E30</f>
        <v>27750</v>
      </c>
      <c r="I81" s="61"/>
      <c r="J81" s="67"/>
    </row>
    <row r="82" spans="1:10" ht="12.75">
      <c r="A82" s="66"/>
      <c r="B82" s="61"/>
      <c r="C82" s="61"/>
      <c r="D82" s="61" t="s">
        <v>52</v>
      </c>
      <c r="E82" s="61"/>
      <c r="F82" s="61"/>
      <c r="G82" s="61" t="s">
        <v>53</v>
      </c>
      <c r="H82" s="69">
        <f>TANGSEL!G30</f>
        <v>111000</v>
      </c>
      <c r="I82" s="61"/>
      <c r="J82" s="67"/>
    </row>
    <row r="83" spans="1:10" ht="12.75">
      <c r="A83" s="66"/>
      <c r="B83" s="61"/>
      <c r="C83" s="61"/>
      <c r="D83" s="61"/>
      <c r="E83" s="61"/>
      <c r="F83" s="61"/>
      <c r="G83" s="61"/>
      <c r="H83" s="61"/>
      <c r="I83" s="61"/>
      <c r="J83" s="67"/>
    </row>
    <row r="84" spans="1:10" ht="12.75">
      <c r="A84" s="66"/>
      <c r="B84" s="61"/>
      <c r="C84" s="61"/>
      <c r="D84" s="61"/>
      <c r="E84" s="61"/>
      <c r="F84" s="61"/>
      <c r="G84" s="61"/>
      <c r="H84" s="61"/>
      <c r="I84" s="61"/>
      <c r="J84" s="67"/>
    </row>
    <row r="85" spans="1:10" ht="12.75">
      <c r="A85" s="66"/>
      <c r="B85" s="61"/>
      <c r="C85" s="61"/>
      <c r="D85" s="61"/>
      <c r="E85" s="61"/>
      <c r="F85" s="61"/>
      <c r="G85" s="61"/>
      <c r="H85" s="61"/>
      <c r="I85" s="61"/>
      <c r="J85" s="67"/>
    </row>
    <row r="86" spans="1:10" ht="12.75">
      <c r="A86" s="66"/>
      <c r="B86" s="61"/>
      <c r="C86" s="61"/>
      <c r="D86" s="61"/>
      <c r="E86" s="61"/>
      <c r="F86" s="61"/>
      <c r="G86" s="61"/>
      <c r="H86" s="61"/>
      <c r="I86" s="61"/>
      <c r="J86" s="67"/>
    </row>
    <row r="87" spans="1:10" ht="12.75">
      <c r="A87" s="66"/>
      <c r="B87" s="61"/>
      <c r="C87" s="61"/>
      <c r="D87" s="61"/>
      <c r="E87" s="61"/>
      <c r="F87" s="61"/>
      <c r="G87" s="61"/>
      <c r="H87" s="61"/>
      <c r="I87" s="61"/>
      <c r="J87" s="67"/>
    </row>
    <row r="88" spans="1:10" ht="12.75">
      <c r="A88" s="44" t="s">
        <v>54</v>
      </c>
      <c r="B88" s="45">
        <f>H78+H79+H80+H81+H82</f>
        <v>749250</v>
      </c>
      <c r="C88" s="61"/>
      <c r="D88" s="61"/>
      <c r="E88" s="61"/>
      <c r="F88" s="61"/>
      <c r="G88" s="61"/>
      <c r="H88" s="61"/>
      <c r="I88" s="61"/>
      <c r="J88" s="67"/>
    </row>
    <row r="89" spans="1:10" ht="12.75">
      <c r="A89" s="66"/>
      <c r="B89" s="61"/>
      <c r="C89" s="61"/>
      <c r="D89" s="61"/>
      <c r="E89" s="61"/>
      <c r="F89" s="61"/>
      <c r="G89" s="61"/>
      <c r="H89" s="61"/>
      <c r="I89" s="61"/>
      <c r="J89" s="67"/>
    </row>
    <row r="90" spans="1:10" ht="12.75">
      <c r="A90" s="66"/>
      <c r="B90" s="61"/>
      <c r="C90" s="61"/>
      <c r="D90" s="61"/>
      <c r="E90" s="61"/>
      <c r="F90" s="171" t="s">
        <v>159</v>
      </c>
      <c r="G90" s="171"/>
      <c r="H90" s="171"/>
      <c r="I90" s="171"/>
      <c r="J90" s="67"/>
    </row>
    <row r="91" spans="1:10" ht="12.75">
      <c r="A91" s="66"/>
      <c r="B91" s="61"/>
      <c r="C91" s="61"/>
      <c r="D91" s="61"/>
      <c r="E91" s="61"/>
      <c r="F91" s="61"/>
      <c r="G91" s="61"/>
      <c r="H91" s="61"/>
      <c r="I91" s="61"/>
      <c r="J91" s="67"/>
    </row>
    <row r="92" spans="1:10" ht="12.75">
      <c r="A92" s="66"/>
      <c r="B92" s="61"/>
      <c r="C92" s="61"/>
      <c r="D92" s="61"/>
      <c r="E92" s="61"/>
      <c r="F92" s="171" t="s">
        <v>55</v>
      </c>
      <c r="G92" s="171"/>
      <c r="H92" s="171"/>
      <c r="I92" s="171"/>
      <c r="J92" s="67"/>
    </row>
    <row r="93" spans="1:10" ht="12.75">
      <c r="A93" s="66"/>
      <c r="B93" s="61"/>
      <c r="C93" s="61"/>
      <c r="D93" s="61"/>
      <c r="E93" s="61"/>
      <c r="F93" s="61"/>
      <c r="G93" s="61"/>
      <c r="H93" s="61"/>
      <c r="I93" s="61"/>
      <c r="J93" s="67"/>
    </row>
    <row r="94" spans="1:10" ht="12.75">
      <c r="A94" s="66"/>
      <c r="B94" s="61"/>
      <c r="C94" s="61"/>
      <c r="D94" s="61"/>
      <c r="E94" s="61"/>
      <c r="F94" s="61"/>
      <c r="G94" s="61"/>
      <c r="H94" s="61"/>
      <c r="I94" s="61"/>
      <c r="J94" s="67"/>
    </row>
    <row r="95" spans="1:10" ht="12.75">
      <c r="A95" s="66"/>
      <c r="B95" s="61"/>
      <c r="C95" s="61"/>
      <c r="D95" s="61"/>
      <c r="E95" s="61"/>
      <c r="F95" s="61"/>
      <c r="G95" s="61"/>
      <c r="H95" s="61"/>
      <c r="I95" s="61"/>
      <c r="J95" s="67"/>
    </row>
    <row r="96" spans="1:10" ht="12.75">
      <c r="A96" s="66"/>
      <c r="B96" s="61"/>
      <c r="C96" s="61"/>
      <c r="D96" s="61"/>
      <c r="E96" s="61"/>
      <c r="F96" s="172" t="s">
        <v>160</v>
      </c>
      <c r="G96" s="172"/>
      <c r="H96" s="172"/>
      <c r="I96" s="172"/>
      <c r="J96" s="67"/>
    </row>
    <row r="97" spans="1:10" ht="12.75">
      <c r="A97" s="70"/>
      <c r="B97" s="71"/>
      <c r="C97" s="71"/>
      <c r="D97" s="71"/>
      <c r="E97" s="71"/>
      <c r="F97" s="71"/>
      <c r="G97" s="71"/>
      <c r="H97" s="71"/>
      <c r="I97" s="71"/>
      <c r="J97" s="72"/>
    </row>
  </sheetData>
  <mergeCells count="16">
    <mergeCell ref="F62:I62"/>
    <mergeCell ref="D42:J42"/>
    <mergeCell ref="F21:I21"/>
    <mergeCell ref="F23:I23"/>
    <mergeCell ref="F27:I27"/>
    <mergeCell ref="F58:I58"/>
    <mergeCell ref="D41:J41"/>
    <mergeCell ref="F56:I56"/>
    <mergeCell ref="A35:J35"/>
    <mergeCell ref="F92:I92"/>
    <mergeCell ref="F96:I96"/>
    <mergeCell ref="H64:I64"/>
    <mergeCell ref="A69:J69"/>
    <mergeCell ref="D75:J75"/>
    <mergeCell ref="D76:J76"/>
    <mergeCell ref="F90:I90"/>
  </mergeCells>
  <printOptions horizontalCentered="1"/>
  <pageMargins left="0.75" right="0.92" top="0.79" bottom="1" header="0.5" footer="0.5"/>
  <pageSetup horizontalDpi="180" verticalDpi="18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0">
      <selection activeCell="E30" sqref="E30"/>
    </sheetView>
  </sheetViews>
  <sheetFormatPr defaultColWidth="9.140625" defaultRowHeight="12.75"/>
  <cols>
    <col min="1" max="1" width="5.421875" style="0" customWidth="1"/>
    <col min="2" max="2" width="6.140625" style="0" customWidth="1"/>
    <col min="3" max="3" width="14.28125" style="0" customWidth="1"/>
    <col min="4" max="4" width="11.00390625" style="0" bestFit="1" customWidth="1"/>
    <col min="5" max="5" width="16.00390625" style="0" customWidth="1"/>
    <col min="6" max="6" width="16.8515625" style="0" customWidth="1"/>
    <col min="7" max="7" width="15.57421875" style="0" customWidth="1"/>
    <col min="8" max="8" width="17.57421875" style="0" customWidth="1"/>
  </cols>
  <sheetData>
    <row r="1" spans="1:8" ht="12.75">
      <c r="A1" s="181" t="s">
        <v>69</v>
      </c>
      <c r="B1" s="183" t="s">
        <v>78</v>
      </c>
      <c r="C1" s="184"/>
      <c r="D1" s="152" t="s">
        <v>79</v>
      </c>
      <c r="E1" s="181" t="s">
        <v>9</v>
      </c>
      <c r="F1" s="179" t="s">
        <v>10</v>
      </c>
      <c r="G1" s="179" t="s">
        <v>11</v>
      </c>
      <c r="H1" s="181" t="s">
        <v>80</v>
      </c>
    </row>
    <row r="2" spans="1:8" ht="13.5" thickBot="1">
      <c r="A2" s="151"/>
      <c r="B2" s="185"/>
      <c r="C2" s="150"/>
      <c r="D2" s="153"/>
      <c r="E2" s="151"/>
      <c r="F2" s="180"/>
      <c r="G2" s="180"/>
      <c r="H2" s="182"/>
    </row>
    <row r="3" spans="1:8" ht="15">
      <c r="A3" s="75">
        <v>1</v>
      </c>
      <c r="B3" s="11" t="s">
        <v>154</v>
      </c>
      <c r="C3" s="12" t="s">
        <v>155</v>
      </c>
      <c r="D3" s="36">
        <v>95325</v>
      </c>
      <c r="E3" s="14" t="s">
        <v>76</v>
      </c>
      <c r="F3" s="79" t="s">
        <v>95</v>
      </c>
      <c r="G3" s="14" t="s">
        <v>72</v>
      </c>
      <c r="H3" s="60" t="s">
        <v>81</v>
      </c>
    </row>
    <row r="4" spans="1:8" ht="15">
      <c r="A4" s="55" t="s">
        <v>34</v>
      </c>
      <c r="B4" s="78" t="s">
        <v>173</v>
      </c>
      <c r="C4" s="12" t="s">
        <v>155</v>
      </c>
      <c r="D4" s="77">
        <v>117210</v>
      </c>
      <c r="E4" s="14" t="s">
        <v>76</v>
      </c>
      <c r="F4" s="76" t="s">
        <v>172</v>
      </c>
      <c r="G4" s="14" t="s">
        <v>72</v>
      </c>
      <c r="H4" s="60" t="s">
        <v>81</v>
      </c>
    </row>
    <row r="5" ht="12.75">
      <c r="G5" t="s">
        <v>192</v>
      </c>
    </row>
    <row r="6" ht="12.75">
      <c r="G6" t="s">
        <v>193</v>
      </c>
    </row>
    <row r="7" spans="2:8" ht="16.5">
      <c r="B7" s="91" t="s">
        <v>179</v>
      </c>
      <c r="C7" s="92" t="s">
        <v>175</v>
      </c>
      <c r="D7" s="93"/>
      <c r="E7" s="94">
        <v>124410</v>
      </c>
      <c r="F7" s="95" t="s">
        <v>176</v>
      </c>
      <c r="G7" s="94" t="s">
        <v>180</v>
      </c>
      <c r="H7" s="95" t="s">
        <v>72</v>
      </c>
    </row>
    <row r="8" spans="2:8" ht="16.5">
      <c r="B8" s="91" t="s">
        <v>181</v>
      </c>
      <c r="C8" s="92" t="s">
        <v>177</v>
      </c>
      <c r="D8" s="93"/>
      <c r="E8" s="94">
        <v>81855</v>
      </c>
      <c r="F8" s="95" t="s">
        <v>178</v>
      </c>
      <c r="G8" s="94" t="s">
        <v>182</v>
      </c>
      <c r="H8" s="95" t="s">
        <v>72</v>
      </c>
    </row>
    <row r="9" spans="2:8" ht="16.5">
      <c r="B9" s="91" t="s">
        <v>183</v>
      </c>
      <c r="C9" s="92" t="s">
        <v>155</v>
      </c>
      <c r="D9" s="93"/>
      <c r="E9" s="94">
        <v>48615</v>
      </c>
      <c r="F9" s="95" t="s">
        <v>178</v>
      </c>
      <c r="G9" s="96" t="s">
        <v>184</v>
      </c>
      <c r="H9" s="95" t="s">
        <v>72</v>
      </c>
    </row>
    <row r="10" spans="2:8" ht="16.5">
      <c r="B10" s="91" t="s">
        <v>185</v>
      </c>
      <c r="C10" s="92" t="s">
        <v>186</v>
      </c>
      <c r="D10" s="93"/>
      <c r="E10" s="94">
        <v>27750</v>
      </c>
      <c r="F10" s="95" t="s">
        <v>187</v>
      </c>
      <c r="G10" s="96" t="s">
        <v>188</v>
      </c>
      <c r="H10" s="95" t="s">
        <v>72</v>
      </c>
    </row>
  </sheetData>
  <mergeCells count="7">
    <mergeCell ref="G1:G2"/>
    <mergeCell ref="H1:H2"/>
    <mergeCell ref="B1:C2"/>
    <mergeCell ref="A1:A2"/>
    <mergeCell ref="D1:D2"/>
    <mergeCell ref="E1:E2"/>
    <mergeCell ref="F1:F2"/>
  </mergeCells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6"/>
  <sheetViews>
    <sheetView showGridLines="0" workbookViewId="0" topLeftCell="A49">
      <selection activeCell="J64" sqref="J64"/>
    </sheetView>
  </sheetViews>
  <sheetFormatPr defaultColWidth="9.140625" defaultRowHeight="12.75"/>
  <cols>
    <col min="1" max="1" width="3.28125" style="0" customWidth="1"/>
    <col min="3" max="3" width="14.8515625" style="0" customWidth="1"/>
    <col min="4" max="4" width="14.28125" style="0" customWidth="1"/>
    <col min="5" max="5" width="11.7109375" style="0" customWidth="1"/>
    <col min="6" max="6" width="13.421875" style="0" customWidth="1"/>
    <col min="7" max="7" width="13.28125" style="0" customWidth="1"/>
    <col min="8" max="8" width="15.421875" style="0" customWidth="1"/>
  </cols>
  <sheetData>
    <row r="1" spans="1:8" ht="15">
      <c r="A1" s="157" t="s">
        <v>150</v>
      </c>
      <c r="B1" s="157"/>
      <c r="C1" s="157"/>
      <c r="D1" s="157"/>
      <c r="E1" s="157"/>
      <c r="F1" s="157"/>
      <c r="G1" s="157"/>
      <c r="H1" s="157"/>
    </row>
    <row r="2" spans="1:8" ht="15">
      <c r="A2" s="2"/>
      <c r="B2" s="2"/>
      <c r="C2" s="2"/>
      <c r="D2" s="2"/>
      <c r="E2" s="2" t="s">
        <v>165</v>
      </c>
      <c r="F2" s="2"/>
      <c r="G2" s="2"/>
      <c r="H2" s="2"/>
    </row>
    <row r="3" spans="1:8" ht="15">
      <c r="A3" s="2"/>
      <c r="B3" s="2"/>
      <c r="C3" s="2"/>
      <c r="D3" s="3" t="s">
        <v>1</v>
      </c>
      <c r="E3" s="3" t="s">
        <v>38</v>
      </c>
      <c r="F3" s="2"/>
      <c r="G3" s="2"/>
      <c r="H3" s="2"/>
    </row>
    <row r="4" spans="1:8" ht="15">
      <c r="A4" s="2"/>
      <c r="B4" s="2"/>
      <c r="C4" s="2"/>
      <c r="D4" s="3" t="s">
        <v>2</v>
      </c>
      <c r="E4" s="3" t="s">
        <v>148</v>
      </c>
      <c r="F4" s="2"/>
      <c r="G4" s="2"/>
      <c r="H4" s="2"/>
    </row>
    <row r="5" spans="1:8" ht="15">
      <c r="A5" s="2"/>
      <c r="B5" s="2"/>
      <c r="C5" s="2"/>
      <c r="D5" s="3" t="s">
        <v>3</v>
      </c>
      <c r="E5" s="4" t="s">
        <v>153</v>
      </c>
      <c r="F5" s="2"/>
      <c r="G5" s="2"/>
      <c r="H5" s="2"/>
    </row>
    <row r="6" spans="1:8" ht="15">
      <c r="A6" s="2"/>
      <c r="B6" s="2"/>
      <c r="C6" s="2"/>
      <c r="D6" s="3" t="s">
        <v>4</v>
      </c>
      <c r="E6" s="3" t="s">
        <v>5</v>
      </c>
      <c r="F6" s="2"/>
      <c r="G6" s="2"/>
      <c r="H6" s="2"/>
    </row>
    <row r="7" spans="1:8" ht="15.75" thickBot="1">
      <c r="A7" s="5"/>
      <c r="B7" s="5"/>
      <c r="C7" s="5"/>
      <c r="D7" s="6"/>
      <c r="E7" s="6"/>
      <c r="F7" s="5"/>
      <c r="G7" s="5"/>
      <c r="H7" s="5"/>
    </row>
    <row r="8" spans="1:8" ht="13.5" thickTop="1">
      <c r="A8" s="158" t="s">
        <v>166</v>
      </c>
      <c r="B8" s="159"/>
      <c r="C8" s="159"/>
      <c r="D8" s="159"/>
      <c r="E8" s="159"/>
      <c r="F8" s="159"/>
      <c r="G8" s="159"/>
      <c r="H8" s="159"/>
    </row>
    <row r="9" spans="1:8" ht="17.25" customHeight="1">
      <c r="A9" s="159"/>
      <c r="B9" s="159"/>
      <c r="C9" s="159"/>
      <c r="D9" s="159"/>
      <c r="E9" s="159"/>
      <c r="F9" s="159"/>
      <c r="G9" s="159"/>
      <c r="H9" s="159"/>
    </row>
    <row r="10" spans="1:8" ht="6" customHeight="1" thickBot="1">
      <c r="A10" s="7"/>
      <c r="B10" s="7"/>
      <c r="C10" s="7"/>
      <c r="D10" s="7"/>
      <c r="E10" s="7"/>
      <c r="F10" s="7"/>
      <c r="G10" s="7"/>
      <c r="H10" s="7"/>
    </row>
    <row r="11" spans="1:8" ht="15">
      <c r="A11" s="160" t="s">
        <v>6</v>
      </c>
      <c r="B11" s="160" t="s">
        <v>7</v>
      </c>
      <c r="C11" s="160"/>
      <c r="D11" s="160"/>
      <c r="E11" s="162" t="s">
        <v>8</v>
      </c>
      <c r="F11" s="8" t="s">
        <v>9</v>
      </c>
      <c r="G11" s="160" t="s">
        <v>10</v>
      </c>
      <c r="H11" s="8" t="s">
        <v>11</v>
      </c>
    </row>
    <row r="12" spans="1:8" ht="15.75" thickBot="1">
      <c r="A12" s="161"/>
      <c r="B12" s="161"/>
      <c r="C12" s="161"/>
      <c r="D12" s="161"/>
      <c r="E12" s="163"/>
      <c r="F12" s="9" t="s">
        <v>12</v>
      </c>
      <c r="G12" s="161"/>
      <c r="H12" s="10" t="s">
        <v>13</v>
      </c>
    </row>
    <row r="13" spans="1:8" ht="15">
      <c r="A13" s="42" t="s">
        <v>33</v>
      </c>
      <c r="B13" s="11"/>
      <c r="C13" s="12"/>
      <c r="D13" s="13"/>
      <c r="E13" s="36"/>
      <c r="F13" s="14"/>
      <c r="G13" s="15"/>
      <c r="H13" s="14"/>
    </row>
    <row r="14" spans="1:8" ht="15">
      <c r="A14" s="42"/>
      <c r="B14" s="11"/>
      <c r="C14" s="12"/>
      <c r="D14" s="13"/>
      <c r="E14" s="36"/>
      <c r="F14" s="14"/>
      <c r="G14" s="36"/>
      <c r="H14" s="14"/>
    </row>
    <row r="15" spans="1:8" ht="15">
      <c r="A15" s="42"/>
      <c r="B15" s="11"/>
      <c r="C15" s="12"/>
      <c r="D15" s="13"/>
      <c r="E15" s="36"/>
      <c r="F15" s="14"/>
      <c r="G15" s="36"/>
      <c r="H15" s="14"/>
    </row>
    <row r="16" spans="1:8" ht="15.75" thickBot="1">
      <c r="A16" s="19"/>
      <c r="B16" s="20"/>
      <c r="C16" s="21"/>
      <c r="D16" s="22"/>
      <c r="E16" s="38">
        <f>SUM(E13:E15)</f>
        <v>0</v>
      </c>
      <c r="F16" s="23"/>
      <c r="G16" s="24"/>
      <c r="H16" s="23"/>
    </row>
    <row r="17" spans="1:8" ht="15">
      <c r="A17" s="1"/>
      <c r="B17" s="25"/>
      <c r="C17" s="1"/>
      <c r="D17" s="1"/>
      <c r="E17" s="1"/>
      <c r="F17" s="1"/>
      <c r="G17" s="1"/>
      <c r="H17" s="1"/>
    </row>
    <row r="18" spans="1:8" ht="15">
      <c r="A18" s="26" t="s">
        <v>14</v>
      </c>
      <c r="B18" s="25"/>
      <c r="C18" s="1"/>
      <c r="D18" s="1"/>
      <c r="E18" s="1"/>
      <c r="F18" s="1"/>
      <c r="G18" s="1"/>
      <c r="H18" s="1"/>
    </row>
    <row r="19" spans="1:8" ht="15.75" thickBot="1">
      <c r="A19" s="7"/>
      <c r="B19" s="7"/>
      <c r="C19" s="7"/>
      <c r="D19" s="7"/>
      <c r="E19" s="7"/>
      <c r="F19" s="7"/>
      <c r="G19" s="7"/>
      <c r="H19" s="7"/>
    </row>
    <row r="20" spans="1:8" ht="15">
      <c r="A20" s="164" t="s">
        <v>15</v>
      </c>
      <c r="B20" s="164" t="s">
        <v>16</v>
      </c>
      <c r="C20" s="164" t="s">
        <v>17</v>
      </c>
      <c r="D20" s="164"/>
      <c r="E20" s="164"/>
      <c r="F20" s="164"/>
      <c r="G20" s="164"/>
      <c r="H20" s="164" t="s">
        <v>18</v>
      </c>
    </row>
    <row r="21" spans="1:8" ht="30">
      <c r="A21" s="165"/>
      <c r="B21" s="165"/>
      <c r="C21" s="27" t="s">
        <v>19</v>
      </c>
      <c r="D21" s="27" t="s">
        <v>10</v>
      </c>
      <c r="E21" s="27" t="s">
        <v>20</v>
      </c>
      <c r="F21" s="27" t="s">
        <v>21</v>
      </c>
      <c r="G21" s="27" t="s">
        <v>22</v>
      </c>
      <c r="H21" s="165"/>
    </row>
    <row r="22" spans="1:8" ht="15.75" thickBot="1">
      <c r="A22" s="166"/>
      <c r="B22" s="166"/>
      <c r="C22" s="28" t="s">
        <v>39</v>
      </c>
      <c r="D22" s="28" t="s">
        <v>24</v>
      </c>
      <c r="E22" s="28" t="s">
        <v>23</v>
      </c>
      <c r="F22" s="28" t="s">
        <v>100</v>
      </c>
      <c r="G22" s="28" t="s">
        <v>24</v>
      </c>
      <c r="H22" s="28" t="s">
        <v>101</v>
      </c>
    </row>
    <row r="23" spans="1:8" ht="15.75" thickBot="1">
      <c r="A23" s="29"/>
      <c r="B23" s="30">
        <f>+E16</f>
        <v>0</v>
      </c>
      <c r="C23" s="31">
        <f>+B23*6</f>
        <v>0</v>
      </c>
      <c r="D23" s="31">
        <f>+B23*4</f>
        <v>0</v>
      </c>
      <c r="E23" s="31">
        <f>+B23*1</f>
        <v>0</v>
      </c>
      <c r="F23" s="31">
        <f>+B23*12</f>
        <v>0</v>
      </c>
      <c r="G23" s="31">
        <f>+B23*4</f>
        <v>0</v>
      </c>
      <c r="H23" s="31">
        <f>SUM(C23:G23)</f>
        <v>0</v>
      </c>
    </row>
    <row r="24" spans="1:8" ht="15.75" thickBot="1">
      <c r="A24" s="31"/>
      <c r="B24" s="30">
        <f aca="true" t="shared" si="0" ref="B24:H24">+B23</f>
        <v>0</v>
      </c>
      <c r="C24" s="31">
        <f t="shared" si="0"/>
        <v>0</v>
      </c>
      <c r="D24" s="31">
        <f t="shared" si="0"/>
        <v>0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26" t="s">
        <v>25</v>
      </c>
      <c r="B26" s="1"/>
      <c r="C26" s="1"/>
      <c r="D26" s="1">
        <f>+H24</f>
        <v>0</v>
      </c>
      <c r="E26" s="1"/>
      <c r="F26" s="1"/>
      <c r="G26" s="1"/>
      <c r="H26" s="1"/>
    </row>
    <row r="27" spans="1:8" ht="15">
      <c r="A27" s="32"/>
      <c r="B27" s="1"/>
      <c r="C27" s="1"/>
      <c r="D27" s="1"/>
      <c r="E27" s="1"/>
      <c r="F27" s="1"/>
      <c r="G27" s="1"/>
      <c r="H27" s="1"/>
    </row>
    <row r="28" spans="1:8" ht="15">
      <c r="A28" s="26" t="s">
        <v>26</v>
      </c>
      <c r="B28" s="1"/>
      <c r="C28" s="154" t="s">
        <v>151</v>
      </c>
      <c r="D28" s="155"/>
      <c r="E28" s="155"/>
      <c r="F28" s="155"/>
      <c r="G28" s="155"/>
      <c r="H28" s="155"/>
    </row>
    <row r="29" spans="1:8" ht="15">
      <c r="A29" s="26"/>
      <c r="B29" s="1"/>
      <c r="C29" s="155"/>
      <c r="D29" s="155"/>
      <c r="E29" s="155"/>
      <c r="F29" s="155"/>
      <c r="G29" s="155"/>
      <c r="H29" s="155"/>
    </row>
    <row r="30" spans="1:8" ht="15">
      <c r="A30" s="26" t="s">
        <v>27</v>
      </c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44" t="s">
        <v>149</v>
      </c>
      <c r="B32" s="144"/>
      <c r="C32" s="144"/>
      <c r="D32" s="144"/>
      <c r="E32" s="33"/>
      <c r="F32" s="33" t="s">
        <v>164</v>
      </c>
      <c r="G32" s="33"/>
      <c r="H32" s="34"/>
    </row>
    <row r="33" spans="1:8" ht="15">
      <c r="A33" s="33" t="s">
        <v>103</v>
      </c>
      <c r="B33" s="34"/>
      <c r="C33" s="34"/>
      <c r="D33" s="34"/>
      <c r="E33" s="35" t="s">
        <v>29</v>
      </c>
      <c r="F33" s="33" t="s">
        <v>60</v>
      </c>
      <c r="G33" s="34"/>
      <c r="H33" s="34"/>
    </row>
    <row r="34" spans="1:8" ht="15">
      <c r="A34" s="34"/>
      <c r="B34" s="34"/>
      <c r="C34" s="34"/>
      <c r="D34" s="34"/>
      <c r="E34" s="35" t="s">
        <v>29</v>
      </c>
      <c r="F34" s="34"/>
      <c r="G34" s="34"/>
      <c r="H34" s="34"/>
    </row>
    <row r="35" spans="1:8" ht="15">
      <c r="A35" s="34"/>
      <c r="B35" s="34"/>
      <c r="C35" s="34"/>
      <c r="D35" s="34"/>
      <c r="E35" s="35" t="s">
        <v>29</v>
      </c>
      <c r="F35" s="34"/>
      <c r="G35" s="34"/>
      <c r="H35" s="34"/>
    </row>
    <row r="36" spans="1:8" ht="15">
      <c r="A36" s="33" t="s">
        <v>119</v>
      </c>
      <c r="B36" s="34"/>
      <c r="C36" s="34"/>
      <c r="D36" s="34"/>
      <c r="E36" s="35" t="s">
        <v>29</v>
      </c>
      <c r="F36" s="33" t="s">
        <v>146</v>
      </c>
      <c r="G36" s="33"/>
      <c r="H36" s="34"/>
    </row>
    <row r="40" spans="1:8" ht="15">
      <c r="A40" s="157" t="s">
        <v>0</v>
      </c>
      <c r="B40" s="157"/>
      <c r="C40" s="157"/>
      <c r="D40" s="157"/>
      <c r="E40" s="157"/>
      <c r="F40" s="157"/>
      <c r="G40" s="157"/>
      <c r="H40" s="157"/>
    </row>
    <row r="41" spans="1:8" ht="15">
      <c r="A41" s="2"/>
      <c r="B41" s="2"/>
      <c r="C41" s="2"/>
      <c r="D41" s="2"/>
      <c r="E41" s="2" t="s">
        <v>168</v>
      </c>
      <c r="F41" s="2"/>
      <c r="G41" s="2"/>
      <c r="H41" s="2"/>
    </row>
    <row r="42" spans="1:8" ht="15">
      <c r="A42" s="2"/>
      <c r="B42" s="2"/>
      <c r="C42" s="2"/>
      <c r="D42" s="3" t="s">
        <v>1</v>
      </c>
      <c r="E42" s="3" t="s">
        <v>38</v>
      </c>
      <c r="F42" s="2"/>
      <c r="G42" s="2"/>
      <c r="H42" s="2"/>
    </row>
    <row r="43" spans="1:8" ht="15">
      <c r="A43" s="2"/>
      <c r="B43" s="2"/>
      <c r="C43" s="2"/>
      <c r="D43" s="3" t="s">
        <v>2</v>
      </c>
      <c r="E43" s="3" t="s">
        <v>30</v>
      </c>
      <c r="F43" s="2"/>
      <c r="G43" s="2"/>
      <c r="H43" s="2"/>
    </row>
    <row r="44" spans="1:8" ht="15">
      <c r="A44" s="2"/>
      <c r="B44" s="2"/>
      <c r="C44" s="2"/>
      <c r="D44" s="3" t="s">
        <v>3</v>
      </c>
      <c r="E44" s="4" t="s">
        <v>158</v>
      </c>
      <c r="F44" s="2"/>
      <c r="G44" s="2"/>
      <c r="H44" s="2"/>
    </row>
    <row r="45" spans="1:8" ht="15">
      <c r="A45" s="2"/>
      <c r="B45" s="2"/>
      <c r="C45" s="2"/>
      <c r="D45" s="62" t="s">
        <v>4</v>
      </c>
      <c r="E45" s="3" t="s">
        <v>31</v>
      </c>
      <c r="F45" s="2"/>
      <c r="G45" s="2"/>
      <c r="H45" s="2"/>
    </row>
    <row r="46" spans="1:8" ht="15.75" thickBot="1">
      <c r="A46" s="5"/>
      <c r="B46" s="5"/>
      <c r="C46" s="5"/>
      <c r="D46" s="6"/>
      <c r="E46" s="6"/>
      <c r="F46" s="5"/>
      <c r="G46" s="5"/>
      <c r="H46" s="5"/>
    </row>
    <row r="47" spans="1:8" ht="13.5" thickTop="1">
      <c r="A47" s="158" t="s">
        <v>167</v>
      </c>
      <c r="B47" s="159"/>
      <c r="C47" s="159"/>
      <c r="D47" s="159"/>
      <c r="E47" s="159"/>
      <c r="F47" s="159"/>
      <c r="G47" s="159"/>
      <c r="H47" s="159"/>
    </row>
    <row r="48" spans="1:8" ht="15.75" customHeight="1">
      <c r="A48" s="159"/>
      <c r="B48" s="159"/>
      <c r="C48" s="159"/>
      <c r="D48" s="159"/>
      <c r="E48" s="159"/>
      <c r="F48" s="159"/>
      <c r="G48" s="159"/>
      <c r="H48" s="159"/>
    </row>
    <row r="49" spans="1:8" ht="12.75" customHeight="1" thickBot="1">
      <c r="A49" s="7"/>
      <c r="B49" s="7"/>
      <c r="C49" s="7"/>
      <c r="D49" s="7"/>
      <c r="E49" s="7"/>
      <c r="F49" s="7"/>
      <c r="G49" s="7"/>
      <c r="H49" s="7"/>
    </row>
    <row r="50" spans="1:8" ht="15">
      <c r="A50" s="160" t="s">
        <v>6</v>
      </c>
      <c r="B50" s="160" t="s">
        <v>7</v>
      </c>
      <c r="C50" s="160"/>
      <c r="D50" s="160"/>
      <c r="E50" s="162" t="s">
        <v>8</v>
      </c>
      <c r="F50" s="8" t="s">
        <v>9</v>
      </c>
      <c r="G50" s="160" t="s">
        <v>10</v>
      </c>
      <c r="H50" s="8" t="s">
        <v>11</v>
      </c>
    </row>
    <row r="51" spans="1:8" ht="15.75" thickBot="1">
      <c r="A51" s="161"/>
      <c r="B51" s="161"/>
      <c r="C51" s="161"/>
      <c r="D51" s="161"/>
      <c r="E51" s="163"/>
      <c r="F51" s="9" t="s">
        <v>12</v>
      </c>
      <c r="G51" s="161"/>
      <c r="H51" s="10" t="s">
        <v>13</v>
      </c>
    </row>
    <row r="52" spans="1:8" ht="15">
      <c r="A52" s="42"/>
      <c r="B52" s="11"/>
      <c r="C52" s="12"/>
      <c r="D52" s="13"/>
      <c r="E52" s="36"/>
      <c r="F52" s="14"/>
      <c r="G52" s="15"/>
      <c r="H52" s="14"/>
    </row>
    <row r="53" spans="1:8" ht="15">
      <c r="A53" s="42"/>
      <c r="B53" s="11"/>
      <c r="C53" s="12"/>
      <c r="D53" s="13"/>
      <c r="E53" s="36"/>
      <c r="F53" s="14"/>
      <c r="G53" s="36"/>
      <c r="H53" s="14"/>
    </row>
    <row r="54" spans="1:8" ht="15">
      <c r="A54" s="42"/>
      <c r="B54" s="11"/>
      <c r="C54" s="12"/>
      <c r="D54" s="13"/>
      <c r="E54" s="36"/>
      <c r="F54" s="14"/>
      <c r="G54" s="36"/>
      <c r="H54" s="14"/>
    </row>
    <row r="55" spans="1:8" ht="15">
      <c r="A55" s="42"/>
      <c r="B55" s="11"/>
      <c r="C55" s="12"/>
      <c r="D55" s="13"/>
      <c r="E55" s="36"/>
      <c r="F55" s="14"/>
      <c r="G55" s="15"/>
      <c r="H55" s="14"/>
    </row>
    <row r="56" spans="1:8" ht="15">
      <c r="A56" s="42"/>
      <c r="B56" s="11"/>
      <c r="C56" s="12"/>
      <c r="D56" s="13"/>
      <c r="E56" s="36"/>
      <c r="F56" s="14"/>
      <c r="G56" s="15"/>
      <c r="H56" s="14"/>
    </row>
    <row r="57" spans="1:8" ht="15">
      <c r="A57" s="42"/>
      <c r="B57" s="11"/>
      <c r="C57" s="12"/>
      <c r="D57" s="13"/>
      <c r="E57" s="36"/>
      <c r="F57" s="14"/>
      <c r="G57" s="15"/>
      <c r="H57" s="14"/>
    </row>
    <row r="58" spans="1:8" ht="15">
      <c r="A58" s="42"/>
      <c r="B58" s="11"/>
      <c r="C58" s="12"/>
      <c r="D58" s="16"/>
      <c r="E58" s="37"/>
      <c r="F58" s="14"/>
      <c r="G58" s="18"/>
      <c r="H58" s="17"/>
    </row>
    <row r="59" spans="1:8" ht="15">
      <c r="A59" s="42"/>
      <c r="B59" s="11"/>
      <c r="C59" s="12"/>
      <c r="D59" s="16"/>
      <c r="E59" s="37"/>
      <c r="F59" s="14"/>
      <c r="G59" s="18"/>
      <c r="H59" s="17"/>
    </row>
    <row r="60" spans="1:8" ht="15.75" thickBot="1">
      <c r="A60" s="19"/>
      <c r="B60" s="20"/>
      <c r="C60" s="21"/>
      <c r="D60" s="22"/>
      <c r="E60" s="38">
        <f>SUM(E52:E59)</f>
        <v>0</v>
      </c>
      <c r="F60" s="23"/>
      <c r="G60" s="24"/>
      <c r="H60" s="23"/>
    </row>
    <row r="61" spans="1:8" ht="15">
      <c r="A61" s="1"/>
      <c r="B61" s="25"/>
      <c r="C61" s="1"/>
      <c r="D61" s="1"/>
      <c r="E61" s="1"/>
      <c r="F61" s="1"/>
      <c r="G61" s="1"/>
      <c r="H61" s="1"/>
    </row>
    <row r="62" spans="1:8" ht="15">
      <c r="A62" s="26" t="s">
        <v>57</v>
      </c>
      <c r="B62" s="25"/>
      <c r="C62" s="1"/>
      <c r="D62" s="1"/>
      <c r="E62" s="1"/>
      <c r="F62" s="1"/>
      <c r="G62" s="1"/>
      <c r="H62" s="1"/>
    </row>
    <row r="63" spans="1:8" ht="15.75" thickBot="1">
      <c r="A63" s="39"/>
      <c r="B63" s="40">
        <f>+E60</f>
        <v>0</v>
      </c>
      <c r="C63" s="39" t="s">
        <v>121</v>
      </c>
      <c r="D63" s="41"/>
      <c r="E63" s="41"/>
      <c r="F63" s="41"/>
      <c r="G63" s="41"/>
      <c r="H63" s="41"/>
    </row>
    <row r="64" spans="1:8" ht="15">
      <c r="A64" s="26"/>
      <c r="B64" s="25"/>
      <c r="C64" s="1"/>
      <c r="D64" s="1"/>
      <c r="E64" s="1"/>
      <c r="F64" s="1"/>
      <c r="G64" s="1"/>
      <c r="H64" s="1"/>
    </row>
    <row r="65" spans="1:8" ht="15">
      <c r="A65" s="26" t="s">
        <v>25</v>
      </c>
      <c r="B65" s="1"/>
      <c r="C65" s="1"/>
      <c r="D65" s="1">
        <f>+B63*65.5</f>
        <v>0</v>
      </c>
      <c r="E65" s="1"/>
      <c r="F65" s="1"/>
      <c r="G65" s="1"/>
      <c r="H65" s="1"/>
    </row>
    <row r="66" spans="1:8" ht="15">
      <c r="A66" s="32"/>
      <c r="B66" s="1"/>
      <c r="C66" s="1"/>
      <c r="D66" s="1"/>
      <c r="E66" s="1"/>
      <c r="F66" s="1"/>
      <c r="G66" s="1"/>
      <c r="H66" s="1"/>
    </row>
    <row r="67" spans="1:8" ht="15">
      <c r="A67" s="26" t="s">
        <v>26</v>
      </c>
      <c r="B67" s="1"/>
      <c r="C67" s="154" t="s">
        <v>152</v>
      </c>
      <c r="D67" s="155"/>
      <c r="E67" s="155"/>
      <c r="F67" s="155"/>
      <c r="G67" s="155"/>
      <c r="H67" s="155"/>
    </row>
    <row r="68" spans="1:8" ht="15">
      <c r="A68" s="26"/>
      <c r="B68" s="1"/>
      <c r="C68" s="155"/>
      <c r="D68" s="155"/>
      <c r="E68" s="155"/>
      <c r="F68" s="155"/>
      <c r="G68" s="155"/>
      <c r="H68" s="155"/>
    </row>
    <row r="69" spans="1:8" ht="15">
      <c r="A69" s="32"/>
      <c r="B69" s="1"/>
      <c r="C69" s="1"/>
      <c r="D69" s="1"/>
      <c r="E69" s="1"/>
      <c r="F69" s="1"/>
      <c r="G69" s="1"/>
      <c r="H69" s="1"/>
    </row>
    <row r="70" spans="1:8" ht="15">
      <c r="A70" s="26" t="s">
        <v>27</v>
      </c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33" t="s">
        <v>28</v>
      </c>
      <c r="B72" s="34"/>
      <c r="C72" s="34"/>
      <c r="D72" s="34"/>
      <c r="E72" s="34"/>
      <c r="F72" s="33" t="str">
        <f>F32</f>
        <v>TANGERANG,   Maret 2009</v>
      </c>
      <c r="G72" s="34"/>
      <c r="H72" s="34"/>
    </row>
    <row r="73" spans="1:8" ht="15">
      <c r="A73" s="33" t="s">
        <v>104</v>
      </c>
      <c r="B73" s="34"/>
      <c r="C73" s="34"/>
      <c r="D73" s="34"/>
      <c r="E73" s="34"/>
      <c r="F73" s="33" t="s">
        <v>32</v>
      </c>
      <c r="G73" s="34"/>
      <c r="H73" s="34"/>
    </row>
    <row r="74" spans="1:8" ht="15">
      <c r="A74" s="34"/>
      <c r="B74" s="34"/>
      <c r="C74" s="34"/>
      <c r="D74" s="34"/>
      <c r="E74" s="34"/>
      <c r="F74" s="34"/>
      <c r="G74" s="34"/>
      <c r="H74" s="34"/>
    </row>
    <row r="75" spans="1:8" ht="15">
      <c r="A75" s="34"/>
      <c r="B75" s="34"/>
      <c r="C75" s="34"/>
      <c r="D75" s="34"/>
      <c r="E75" s="34"/>
      <c r="F75" s="34"/>
      <c r="G75" s="34"/>
      <c r="H75" s="34"/>
    </row>
    <row r="76" spans="1:8" ht="15">
      <c r="A76" s="33" t="s">
        <v>113</v>
      </c>
      <c r="B76" s="34"/>
      <c r="C76" s="34"/>
      <c r="D76" s="34"/>
      <c r="E76" s="34"/>
      <c r="F76" s="33" t="s">
        <v>160</v>
      </c>
      <c r="G76" s="33"/>
      <c r="H76" s="34"/>
    </row>
  </sheetData>
  <mergeCells count="19">
    <mergeCell ref="A1:H1"/>
    <mergeCell ref="A8:H9"/>
    <mergeCell ref="A11:A12"/>
    <mergeCell ref="B11:D12"/>
    <mergeCell ref="E11:E12"/>
    <mergeCell ref="G11:G12"/>
    <mergeCell ref="A20:A22"/>
    <mergeCell ref="B20:B22"/>
    <mergeCell ref="C20:G20"/>
    <mergeCell ref="H20:H21"/>
    <mergeCell ref="C67:H68"/>
    <mergeCell ref="A47:H48"/>
    <mergeCell ref="C28:H29"/>
    <mergeCell ref="A40:H40"/>
    <mergeCell ref="A50:A51"/>
    <mergeCell ref="B50:D51"/>
    <mergeCell ref="E50:E51"/>
    <mergeCell ref="G50:G51"/>
    <mergeCell ref="A32:D32"/>
  </mergeCells>
  <printOptions/>
  <pageMargins left="0.75" right="0.75" top="1" bottom="1" header="0.5" footer="0.5"/>
  <pageSetup horizontalDpi="120" verticalDpi="120" orientation="portrait" scale="90" r:id="rId1"/>
  <rowBreaks count="1" manualBreakCount="1">
    <brk id="39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0"/>
  <sheetViews>
    <sheetView showGridLines="0" workbookViewId="0" topLeftCell="A1">
      <selection activeCell="A13" sqref="A13:H13"/>
    </sheetView>
  </sheetViews>
  <sheetFormatPr defaultColWidth="9.140625" defaultRowHeight="12.75"/>
  <cols>
    <col min="1" max="1" width="6.00390625" style="0" customWidth="1"/>
    <col min="2" max="2" width="9.8515625" style="0" customWidth="1"/>
    <col min="3" max="3" width="13.140625" style="0" customWidth="1"/>
    <col min="4" max="4" width="15.140625" style="0" customWidth="1"/>
    <col min="5" max="5" width="11.7109375" style="0" customWidth="1"/>
    <col min="6" max="6" width="14.57421875" style="0" customWidth="1"/>
    <col min="7" max="7" width="12.421875" style="0" customWidth="1"/>
    <col min="8" max="8" width="18.140625" style="0" customWidth="1"/>
    <col min="11" max="11" width="18.00390625" style="0" customWidth="1"/>
  </cols>
  <sheetData>
    <row r="1" spans="1:8" ht="15">
      <c r="A1" s="157" t="s">
        <v>0</v>
      </c>
      <c r="B1" s="157"/>
      <c r="C1" s="157"/>
      <c r="D1" s="157"/>
      <c r="E1" s="157"/>
      <c r="F1" s="157"/>
      <c r="G1" s="157"/>
      <c r="H1" s="157"/>
    </row>
    <row r="2" spans="1:8" ht="15">
      <c r="A2" s="2"/>
      <c r="B2" s="2"/>
      <c r="C2" s="2"/>
      <c r="D2" s="144" t="s">
        <v>163</v>
      </c>
      <c r="E2" s="144"/>
      <c r="F2" s="144"/>
      <c r="G2" s="144"/>
      <c r="H2" s="2"/>
    </row>
    <row r="3" spans="1:8" ht="15">
      <c r="A3" s="2"/>
      <c r="B3" s="2"/>
      <c r="C3" s="2"/>
      <c r="D3" s="3" t="s">
        <v>1</v>
      </c>
      <c r="E3" s="3" t="s">
        <v>174</v>
      </c>
      <c r="F3" s="2"/>
      <c r="G3" s="2"/>
      <c r="H3" s="2"/>
    </row>
    <row r="4" spans="1:8" ht="15">
      <c r="A4" s="2"/>
      <c r="B4" s="2"/>
      <c r="C4" s="2"/>
      <c r="D4" s="3" t="s">
        <v>2</v>
      </c>
      <c r="E4" s="3" t="s">
        <v>161</v>
      </c>
      <c r="F4" s="2"/>
      <c r="G4" s="2"/>
      <c r="H4" s="2"/>
    </row>
    <row r="5" spans="1:8" ht="15">
      <c r="A5" s="2"/>
      <c r="B5" s="2"/>
      <c r="C5" s="2"/>
      <c r="D5" s="3" t="s">
        <v>3</v>
      </c>
      <c r="E5" s="4" t="s">
        <v>153</v>
      </c>
      <c r="F5" s="2"/>
      <c r="G5" s="2"/>
      <c r="H5" s="2"/>
    </row>
    <row r="6" spans="1:8" ht="15">
      <c r="A6" s="2"/>
      <c r="B6" s="2"/>
      <c r="C6" s="2"/>
      <c r="D6" s="3" t="s">
        <v>4</v>
      </c>
      <c r="E6" s="3" t="s">
        <v>5</v>
      </c>
      <c r="F6" s="2"/>
      <c r="G6" s="2"/>
      <c r="H6" s="2"/>
    </row>
    <row r="7" spans="1:8" ht="15.75" thickBot="1">
      <c r="A7" s="5"/>
      <c r="B7" s="5"/>
      <c r="C7" s="5"/>
      <c r="D7" s="6"/>
      <c r="E7" s="6"/>
      <c r="F7" s="5"/>
      <c r="G7" s="5"/>
      <c r="H7" s="5"/>
    </row>
    <row r="8" spans="1:8" ht="13.5" thickTop="1">
      <c r="A8" s="158" t="s">
        <v>162</v>
      </c>
      <c r="B8" s="159"/>
      <c r="C8" s="159"/>
      <c r="D8" s="159"/>
      <c r="E8" s="159"/>
      <c r="F8" s="159"/>
      <c r="G8" s="159"/>
      <c r="H8" s="159"/>
    </row>
    <row r="9" spans="1:8" ht="17.25" customHeight="1">
      <c r="A9" s="159"/>
      <c r="B9" s="159"/>
      <c r="C9" s="159"/>
      <c r="D9" s="159"/>
      <c r="E9" s="159"/>
      <c r="F9" s="159"/>
      <c r="G9" s="159"/>
      <c r="H9" s="159"/>
    </row>
    <row r="10" spans="1:8" ht="15.75" thickBot="1">
      <c r="A10" s="7"/>
      <c r="B10" s="7"/>
      <c r="C10" s="7"/>
      <c r="D10" s="7"/>
      <c r="E10" s="7"/>
      <c r="F10" s="7"/>
      <c r="G10" s="7"/>
      <c r="H10" s="7"/>
    </row>
    <row r="11" spans="1:8" ht="15">
      <c r="A11" s="160" t="s">
        <v>6</v>
      </c>
      <c r="B11" s="160" t="s">
        <v>7</v>
      </c>
      <c r="C11" s="160"/>
      <c r="D11" s="160"/>
      <c r="E11" s="162" t="s">
        <v>8</v>
      </c>
      <c r="F11" s="8" t="s">
        <v>9</v>
      </c>
      <c r="G11" s="160" t="s">
        <v>10</v>
      </c>
      <c r="H11" s="8" t="s">
        <v>11</v>
      </c>
    </row>
    <row r="12" spans="1:8" ht="15.75" thickBot="1">
      <c r="A12" s="161"/>
      <c r="B12" s="161"/>
      <c r="C12" s="161"/>
      <c r="D12" s="161"/>
      <c r="E12" s="163"/>
      <c r="F12" s="9" t="s">
        <v>12</v>
      </c>
      <c r="G12" s="161"/>
      <c r="H12" s="10" t="s">
        <v>13</v>
      </c>
    </row>
    <row r="13" spans="1:8" ht="15">
      <c r="A13" s="42" t="s">
        <v>33</v>
      </c>
      <c r="B13" s="11" t="s">
        <v>185</v>
      </c>
      <c r="C13" s="12" t="s">
        <v>186</v>
      </c>
      <c r="D13" s="13"/>
      <c r="E13" s="36">
        <v>27750</v>
      </c>
      <c r="F13" s="14" t="s">
        <v>187</v>
      </c>
      <c r="G13" s="36" t="s">
        <v>188</v>
      </c>
      <c r="H13" s="14" t="s">
        <v>72</v>
      </c>
    </row>
    <row r="14" spans="1:8" ht="15">
      <c r="A14" s="42"/>
      <c r="B14" s="11"/>
      <c r="C14" s="12"/>
      <c r="D14" s="13"/>
      <c r="E14" s="36"/>
      <c r="F14" s="14"/>
      <c r="G14" s="36"/>
      <c r="H14" s="14"/>
    </row>
    <row r="15" spans="1:8" ht="15">
      <c r="A15" s="42"/>
      <c r="B15" s="11"/>
      <c r="C15" s="12"/>
      <c r="D15" s="13"/>
      <c r="E15" s="36"/>
      <c r="F15" s="14"/>
      <c r="G15" s="15"/>
      <c r="H15" s="14"/>
    </row>
    <row r="16" spans="1:8" ht="15">
      <c r="A16" s="42"/>
      <c r="B16" s="11"/>
      <c r="C16" s="12"/>
      <c r="D16" s="13"/>
      <c r="E16" s="36"/>
      <c r="F16" s="14"/>
      <c r="G16" s="15"/>
      <c r="H16" s="14"/>
    </row>
    <row r="17" spans="1:8" ht="15">
      <c r="A17" s="42"/>
      <c r="B17" s="11"/>
      <c r="C17" s="12"/>
      <c r="D17" s="13"/>
      <c r="E17" s="36"/>
      <c r="F17" s="14"/>
      <c r="G17" s="15"/>
      <c r="H17" s="14"/>
    </row>
    <row r="18" spans="1:8" ht="15">
      <c r="A18" s="42"/>
      <c r="B18" s="11"/>
      <c r="C18" s="12"/>
      <c r="D18" s="13"/>
      <c r="E18" s="36"/>
      <c r="F18" s="14"/>
      <c r="G18" s="15"/>
      <c r="H18" s="14"/>
    </row>
    <row r="19" spans="1:8" ht="15">
      <c r="A19" s="42"/>
      <c r="B19" s="11"/>
      <c r="C19" s="12"/>
      <c r="D19" s="16"/>
      <c r="E19" s="37"/>
      <c r="F19" s="14"/>
      <c r="G19" s="18"/>
      <c r="H19" s="17"/>
    </row>
    <row r="20" spans="1:8" ht="15">
      <c r="A20" s="42"/>
      <c r="B20" s="11"/>
      <c r="C20" s="12"/>
      <c r="D20" s="13"/>
      <c r="E20" s="36"/>
      <c r="F20" s="15"/>
      <c r="G20" s="60"/>
      <c r="H20" s="14"/>
    </row>
    <row r="21" spans="1:8" ht="15">
      <c r="A21" s="42"/>
      <c r="B21" s="11"/>
      <c r="C21" s="12"/>
      <c r="D21" s="16"/>
      <c r="E21" s="37"/>
      <c r="F21" s="14"/>
      <c r="G21" s="18"/>
      <c r="H21" s="17"/>
    </row>
    <row r="22" spans="1:8" ht="15.75" thickBot="1">
      <c r="A22" s="19"/>
      <c r="B22" s="20"/>
      <c r="C22" s="21"/>
      <c r="D22" s="22"/>
      <c r="E22" s="38">
        <f>SUM(E13:E21)</f>
        <v>27750</v>
      </c>
      <c r="F22" s="23"/>
      <c r="G22" s="24"/>
      <c r="H22" s="23"/>
    </row>
    <row r="23" spans="1:8" ht="15">
      <c r="A23" s="1"/>
      <c r="B23" s="25"/>
      <c r="C23" s="1"/>
      <c r="D23" s="1"/>
      <c r="E23" s="1"/>
      <c r="F23" s="1"/>
      <c r="G23" s="1"/>
      <c r="H23" s="1"/>
    </row>
    <row r="24" spans="1:8" ht="15">
      <c r="A24" s="26" t="s">
        <v>14</v>
      </c>
      <c r="B24" s="25"/>
      <c r="C24" s="1"/>
      <c r="D24" s="1"/>
      <c r="E24" s="1"/>
      <c r="F24" s="1"/>
      <c r="G24" s="1"/>
      <c r="H24" s="1"/>
    </row>
    <row r="25" spans="1:8" ht="15.75" thickBot="1">
      <c r="A25" s="7"/>
      <c r="B25" s="7"/>
      <c r="C25" s="7"/>
      <c r="D25" s="7"/>
      <c r="E25" s="7"/>
      <c r="F25" s="7"/>
      <c r="G25" s="7"/>
      <c r="H25" s="7"/>
    </row>
    <row r="26" spans="1:8" ht="15">
      <c r="A26" s="164" t="s">
        <v>15</v>
      </c>
      <c r="B26" s="164" t="s">
        <v>16</v>
      </c>
      <c r="C26" s="164" t="s">
        <v>17</v>
      </c>
      <c r="D26" s="164"/>
      <c r="E26" s="164"/>
      <c r="F26" s="164"/>
      <c r="G26" s="164"/>
      <c r="H26" s="164" t="s">
        <v>18</v>
      </c>
    </row>
    <row r="27" spans="1:8" ht="30">
      <c r="A27" s="165"/>
      <c r="B27" s="165"/>
      <c r="C27" s="27" t="s">
        <v>19</v>
      </c>
      <c r="D27" s="27" t="s">
        <v>10</v>
      </c>
      <c r="E27" s="27" t="s">
        <v>20</v>
      </c>
      <c r="F27" s="27" t="s">
        <v>21</v>
      </c>
      <c r="G27" s="27" t="s">
        <v>22</v>
      </c>
      <c r="H27" s="165"/>
    </row>
    <row r="28" spans="1:8" ht="24.75" customHeight="1" thickBot="1">
      <c r="A28" s="166"/>
      <c r="B28" s="166"/>
      <c r="C28" s="28" t="s">
        <v>39</v>
      </c>
      <c r="D28" s="28" t="s">
        <v>24</v>
      </c>
      <c r="E28" s="28" t="s">
        <v>23</v>
      </c>
      <c r="F28" s="28" t="s">
        <v>100</v>
      </c>
      <c r="G28" s="28" t="s">
        <v>24</v>
      </c>
      <c r="H28" s="28" t="s">
        <v>101</v>
      </c>
    </row>
    <row r="29" spans="1:8" ht="15.75" thickBot="1">
      <c r="A29" s="29"/>
      <c r="B29" s="30">
        <f>+E22</f>
        <v>27750</v>
      </c>
      <c r="C29" s="31">
        <f>+B29*6</f>
        <v>166500</v>
      </c>
      <c r="D29" s="31">
        <f>+B29*4</f>
        <v>111000</v>
      </c>
      <c r="E29" s="31">
        <f>+B29*1</f>
        <v>27750</v>
      </c>
      <c r="F29" s="31">
        <f>+B29*12</f>
        <v>333000</v>
      </c>
      <c r="G29" s="31">
        <f>+B29*4</f>
        <v>111000</v>
      </c>
      <c r="H29" s="31">
        <f>SUM(C29:G29)</f>
        <v>749250</v>
      </c>
    </row>
    <row r="30" spans="1:8" ht="15.75" thickBot="1">
      <c r="A30" s="31"/>
      <c r="B30" s="30">
        <f aca="true" t="shared" si="0" ref="B30:G30">+B29</f>
        <v>27750</v>
      </c>
      <c r="C30" s="31">
        <f t="shared" si="0"/>
        <v>166500</v>
      </c>
      <c r="D30" s="31">
        <f t="shared" si="0"/>
        <v>111000</v>
      </c>
      <c r="E30" s="31">
        <f t="shared" si="0"/>
        <v>27750</v>
      </c>
      <c r="F30" s="31">
        <f t="shared" si="0"/>
        <v>333000</v>
      </c>
      <c r="G30" s="31">
        <f t="shared" si="0"/>
        <v>111000</v>
      </c>
      <c r="H30" s="31">
        <f>+H29</f>
        <v>749250</v>
      </c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26" t="s">
        <v>25</v>
      </c>
      <c r="B32" s="1"/>
      <c r="C32" s="1"/>
      <c r="D32" s="1">
        <f>+H30</f>
        <v>749250</v>
      </c>
      <c r="E32" s="1"/>
      <c r="F32" s="1"/>
      <c r="G32" s="1"/>
      <c r="H32" s="1"/>
    </row>
    <row r="33" spans="1:8" ht="15">
      <c r="A33" s="32"/>
      <c r="B33" s="1"/>
      <c r="C33" s="1"/>
      <c r="D33" s="1"/>
      <c r="E33" s="1"/>
      <c r="F33" s="1"/>
      <c r="G33" s="1"/>
      <c r="H33" s="1"/>
    </row>
    <row r="34" spans="1:8" ht="15">
      <c r="A34" s="26" t="s">
        <v>26</v>
      </c>
      <c r="B34" s="1"/>
      <c r="C34" s="145" t="s">
        <v>190</v>
      </c>
      <c r="D34" s="145"/>
      <c r="E34" s="145"/>
      <c r="F34" s="145"/>
      <c r="G34" s="145"/>
      <c r="H34" s="145"/>
    </row>
    <row r="35" spans="1:8" ht="15">
      <c r="A35" s="26"/>
      <c r="B35" s="1"/>
      <c r="C35" s="59"/>
      <c r="D35" s="59"/>
      <c r="E35" s="59"/>
      <c r="F35" s="59"/>
      <c r="G35" s="59"/>
      <c r="H35" s="59"/>
    </row>
    <row r="36" spans="1:8" ht="15">
      <c r="A36" s="26" t="s">
        <v>27</v>
      </c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33" t="s">
        <v>28</v>
      </c>
      <c r="B38" s="34"/>
      <c r="C38" s="34"/>
      <c r="D38" s="34"/>
      <c r="E38" s="35" t="s">
        <v>29</v>
      </c>
      <c r="F38" s="33" t="s">
        <v>189</v>
      </c>
      <c r="G38" s="34"/>
      <c r="H38" s="34"/>
    </row>
    <row r="39" spans="1:8" ht="15">
      <c r="A39" s="33" t="s">
        <v>103</v>
      </c>
      <c r="B39" s="34"/>
      <c r="C39" s="34"/>
      <c r="D39" s="34"/>
      <c r="E39" s="35" t="s">
        <v>29</v>
      </c>
      <c r="F39" s="33" t="s">
        <v>60</v>
      </c>
      <c r="G39" s="34"/>
      <c r="H39" s="34"/>
    </row>
    <row r="40" spans="1:8" ht="15">
      <c r="A40" s="34"/>
      <c r="B40" s="34"/>
      <c r="C40" s="34"/>
      <c r="D40" s="34"/>
      <c r="E40" s="35" t="s">
        <v>29</v>
      </c>
      <c r="F40" s="34"/>
      <c r="G40" s="34"/>
      <c r="H40" s="34"/>
    </row>
    <row r="41" spans="1:8" ht="15">
      <c r="A41" s="34"/>
      <c r="B41" s="34"/>
      <c r="C41" s="34"/>
      <c r="D41" s="34"/>
      <c r="E41" s="35" t="s">
        <v>29</v>
      </c>
      <c r="F41" s="34"/>
      <c r="G41" s="34"/>
      <c r="H41" s="34"/>
    </row>
    <row r="42" spans="1:8" ht="15">
      <c r="A42" s="33" t="s">
        <v>119</v>
      </c>
      <c r="B42" s="34"/>
      <c r="C42" s="34"/>
      <c r="D42" s="34"/>
      <c r="E42" s="35" t="s">
        <v>29</v>
      </c>
      <c r="F42" s="33" t="s">
        <v>124</v>
      </c>
      <c r="G42" s="33"/>
      <c r="H42" s="34"/>
    </row>
    <row r="43" spans="1:8" ht="15">
      <c r="A43" s="157" t="s">
        <v>0</v>
      </c>
      <c r="B43" s="157"/>
      <c r="C43" s="157"/>
      <c r="D43" s="157"/>
      <c r="E43" s="157"/>
      <c r="F43" s="157"/>
      <c r="G43" s="157"/>
      <c r="H43" s="157"/>
    </row>
    <row r="44" spans="1:8" ht="15">
      <c r="A44" s="2"/>
      <c r="B44" s="2"/>
      <c r="C44" s="2"/>
      <c r="D44" s="2"/>
      <c r="E44" s="2" t="s">
        <v>156</v>
      </c>
      <c r="F44" s="2"/>
      <c r="G44" s="2"/>
      <c r="H44" s="2"/>
    </row>
    <row r="45" spans="1:8" ht="15">
      <c r="A45" s="2"/>
      <c r="B45" s="2"/>
      <c r="C45" s="2"/>
      <c r="D45" s="3" t="s">
        <v>1</v>
      </c>
      <c r="E45" s="3" t="s">
        <v>174</v>
      </c>
      <c r="F45" s="2"/>
      <c r="G45" s="2"/>
      <c r="H45" s="2"/>
    </row>
    <row r="46" spans="1:8" ht="15">
      <c r="A46" s="2"/>
      <c r="B46" s="2"/>
      <c r="C46" s="2"/>
      <c r="D46" s="3" t="s">
        <v>2</v>
      </c>
      <c r="E46" s="3" t="s">
        <v>30</v>
      </c>
      <c r="F46" s="2"/>
      <c r="G46" s="2"/>
      <c r="H46" s="2"/>
    </row>
    <row r="47" spans="1:8" ht="15">
      <c r="A47" s="2"/>
      <c r="B47" s="2"/>
      <c r="C47" s="2"/>
      <c r="D47" s="3" t="s">
        <v>3</v>
      </c>
      <c r="E47" s="4" t="s">
        <v>158</v>
      </c>
      <c r="F47" s="2"/>
      <c r="G47" s="2"/>
      <c r="H47" s="2"/>
    </row>
    <row r="48" spans="1:8" ht="15">
      <c r="A48" s="2"/>
      <c r="B48" s="2"/>
      <c r="C48" s="2"/>
      <c r="D48" s="3" t="s">
        <v>4</v>
      </c>
      <c r="E48" s="3" t="s">
        <v>31</v>
      </c>
      <c r="F48" s="2"/>
      <c r="G48" s="2"/>
      <c r="H48" s="2"/>
    </row>
    <row r="49" spans="1:8" ht="15.75" thickBot="1">
      <c r="A49" s="5"/>
      <c r="B49" s="5"/>
      <c r="C49" s="5"/>
      <c r="D49" s="6"/>
      <c r="E49" s="6"/>
      <c r="F49" s="5"/>
      <c r="G49" s="5"/>
      <c r="H49" s="5"/>
    </row>
    <row r="50" spans="1:8" ht="15.75" thickTop="1">
      <c r="A50" s="1"/>
      <c r="B50" s="1"/>
      <c r="C50" s="1"/>
      <c r="D50" s="1"/>
      <c r="E50" s="1"/>
      <c r="F50" s="1"/>
      <c r="G50" s="1"/>
      <c r="H50" s="1"/>
    </row>
    <row r="51" spans="1:8" ht="12.75">
      <c r="A51" s="158" t="str">
        <f>+A8</f>
        <v>Sehubungan dengan terbitnya DELIVERY ORDER (DO) pada Perum BULOG Sub Divisi Regional Tangerang untuk penyaluran Beras Raskin tahun 2008 di Wilayah Kota Tangerang Selatan , sebagai berikut : </v>
      </c>
      <c r="B51" s="159"/>
      <c r="C51" s="159"/>
      <c r="D51" s="159"/>
      <c r="E51" s="159"/>
      <c r="F51" s="159"/>
      <c r="G51" s="159"/>
      <c r="H51" s="159"/>
    </row>
    <row r="52" spans="1:8" ht="17.25" customHeight="1">
      <c r="A52" s="159"/>
      <c r="B52" s="159"/>
      <c r="C52" s="159"/>
      <c r="D52" s="159"/>
      <c r="E52" s="159"/>
      <c r="F52" s="159"/>
      <c r="G52" s="159"/>
      <c r="H52" s="159"/>
    </row>
    <row r="53" spans="1:8" ht="15.75" thickBot="1">
      <c r="A53" s="7"/>
      <c r="B53" s="7"/>
      <c r="C53" s="7"/>
      <c r="D53" s="7"/>
      <c r="E53" s="7"/>
      <c r="F53" s="7"/>
      <c r="G53" s="7"/>
      <c r="H53" s="7"/>
    </row>
    <row r="54" spans="1:8" ht="15">
      <c r="A54" s="160" t="s">
        <v>6</v>
      </c>
      <c r="B54" s="160" t="s">
        <v>7</v>
      </c>
      <c r="C54" s="160"/>
      <c r="D54" s="160"/>
      <c r="E54" s="162" t="s">
        <v>8</v>
      </c>
      <c r="F54" s="8" t="s">
        <v>9</v>
      </c>
      <c r="G54" s="160" t="s">
        <v>10</v>
      </c>
      <c r="H54" s="8" t="s">
        <v>11</v>
      </c>
    </row>
    <row r="55" spans="1:8" ht="15.75" thickBot="1">
      <c r="A55" s="161"/>
      <c r="B55" s="161"/>
      <c r="C55" s="161"/>
      <c r="D55" s="161"/>
      <c r="E55" s="163"/>
      <c r="F55" s="9" t="s">
        <v>12</v>
      </c>
      <c r="G55" s="161"/>
      <c r="H55" s="10" t="s">
        <v>13</v>
      </c>
    </row>
    <row r="56" spans="1:8" ht="15">
      <c r="A56" s="42" t="s">
        <v>33</v>
      </c>
      <c r="B56" s="11" t="s">
        <v>185</v>
      </c>
      <c r="C56" s="12" t="s">
        <v>186</v>
      </c>
      <c r="D56" s="13"/>
      <c r="E56" s="36">
        <v>27750</v>
      </c>
      <c r="F56" s="14" t="s">
        <v>187</v>
      </c>
      <c r="G56" s="36" t="s">
        <v>188</v>
      </c>
      <c r="H56" s="14" t="s">
        <v>72</v>
      </c>
    </row>
    <row r="57" spans="1:8" ht="15">
      <c r="A57" s="42"/>
      <c r="B57" s="11"/>
      <c r="C57" s="12"/>
      <c r="D57" s="13"/>
      <c r="E57" s="36"/>
      <c r="F57" s="14"/>
      <c r="G57" s="36"/>
      <c r="H57" s="14"/>
    </row>
    <row r="58" spans="1:8" ht="15">
      <c r="A58" s="42"/>
      <c r="B58" s="11"/>
      <c r="C58" s="12"/>
      <c r="D58" s="13"/>
      <c r="E58" s="36"/>
      <c r="F58" s="14"/>
      <c r="G58" s="15"/>
      <c r="H58" s="14"/>
    </row>
    <row r="59" spans="1:8" ht="15">
      <c r="A59" s="42"/>
      <c r="B59" s="11"/>
      <c r="C59" s="12"/>
      <c r="D59" s="13"/>
      <c r="E59" s="36"/>
      <c r="F59" s="14"/>
      <c r="G59" s="15"/>
      <c r="H59" s="14"/>
    </row>
    <row r="60" spans="1:8" ht="15">
      <c r="A60" s="42"/>
      <c r="B60" s="11"/>
      <c r="C60" s="12"/>
      <c r="D60" s="13"/>
      <c r="E60" s="36"/>
      <c r="F60" s="14"/>
      <c r="G60" s="15"/>
      <c r="H60" s="14"/>
    </row>
    <row r="61" spans="1:8" ht="15">
      <c r="A61" s="42"/>
      <c r="B61" s="11"/>
      <c r="C61" s="12"/>
      <c r="D61" s="13"/>
      <c r="E61" s="36"/>
      <c r="F61" s="14"/>
      <c r="G61" s="15"/>
      <c r="H61" s="14"/>
    </row>
    <row r="62" spans="1:8" ht="15">
      <c r="A62" s="42"/>
      <c r="B62" s="11"/>
      <c r="C62" s="12"/>
      <c r="D62" s="16"/>
      <c r="E62" s="37"/>
      <c r="F62" s="14"/>
      <c r="G62" s="18"/>
      <c r="H62" s="17"/>
    </row>
    <row r="63" spans="1:8" ht="15">
      <c r="A63" s="42"/>
      <c r="B63" s="11"/>
      <c r="C63" s="12"/>
      <c r="D63" s="16"/>
      <c r="E63" s="37"/>
      <c r="F63" s="14"/>
      <c r="G63" s="18"/>
      <c r="H63" s="17"/>
    </row>
    <row r="64" spans="1:8" ht="15.75" thickBot="1">
      <c r="A64" s="19"/>
      <c r="B64" s="20"/>
      <c r="C64" s="21"/>
      <c r="D64" s="22"/>
      <c r="E64" s="38">
        <f>SUM(E56:E63)</f>
        <v>27750</v>
      </c>
      <c r="F64" s="23"/>
      <c r="G64" s="24"/>
      <c r="H64" s="23"/>
    </row>
    <row r="65" spans="1:8" ht="15">
      <c r="A65" s="1"/>
      <c r="B65" s="25"/>
      <c r="C65" s="1"/>
      <c r="D65" s="1"/>
      <c r="E65" s="1"/>
      <c r="F65" s="1"/>
      <c r="G65" s="1"/>
      <c r="H65" s="1"/>
    </row>
    <row r="66" spans="1:8" ht="15">
      <c r="A66" s="26" t="s">
        <v>157</v>
      </c>
      <c r="B66" s="25"/>
      <c r="C66" s="1"/>
      <c r="D66" s="1"/>
      <c r="E66" s="1"/>
      <c r="F66" s="1"/>
      <c r="G66" s="1"/>
      <c r="H66" s="1"/>
    </row>
    <row r="67" spans="1:8" ht="15.75" thickBot="1">
      <c r="A67" s="39"/>
      <c r="B67" s="40">
        <f>+E64</f>
        <v>27750</v>
      </c>
      <c r="C67" s="39" t="s">
        <v>121</v>
      </c>
      <c r="D67" s="41"/>
      <c r="E67" s="41"/>
      <c r="F67" s="41"/>
      <c r="G67" s="41"/>
      <c r="H67" s="41"/>
    </row>
    <row r="68" spans="1:11" ht="15">
      <c r="A68" s="26"/>
      <c r="B68" s="25"/>
      <c r="C68" s="1"/>
      <c r="D68" s="1"/>
      <c r="E68" s="1"/>
      <c r="F68" s="1"/>
      <c r="G68" s="1"/>
      <c r="H68" s="1"/>
      <c r="K68" s="43"/>
    </row>
    <row r="69" spans="1:11" ht="15">
      <c r="A69" s="26" t="s">
        <v>25</v>
      </c>
      <c r="B69" s="1"/>
      <c r="C69" s="1"/>
      <c r="D69" s="1">
        <f>+B67*65.5</f>
        <v>1817625</v>
      </c>
      <c r="E69" s="1"/>
      <c r="F69" s="1"/>
      <c r="G69" s="1"/>
      <c r="H69" s="1"/>
      <c r="K69" s="141"/>
    </row>
    <row r="70" spans="1:8" ht="15">
      <c r="A70" s="32"/>
      <c r="B70" s="1"/>
      <c r="C70" s="1"/>
      <c r="D70" s="1"/>
      <c r="E70" s="1"/>
      <c r="F70" s="1"/>
      <c r="G70" s="1"/>
      <c r="H70" s="1"/>
    </row>
    <row r="71" spans="1:8" ht="15">
      <c r="A71" s="26" t="s">
        <v>26</v>
      </c>
      <c r="B71" s="1"/>
      <c r="C71" s="154" t="s">
        <v>191</v>
      </c>
      <c r="D71" s="155"/>
      <c r="E71" s="155"/>
      <c r="F71" s="155"/>
      <c r="G71" s="155"/>
      <c r="H71" s="155"/>
    </row>
    <row r="72" spans="1:8" ht="15">
      <c r="A72" s="26"/>
      <c r="B72" s="1"/>
      <c r="C72" s="155"/>
      <c r="D72" s="155"/>
      <c r="E72" s="155"/>
      <c r="F72" s="155"/>
      <c r="G72" s="155"/>
      <c r="H72" s="155"/>
    </row>
    <row r="73" spans="1:8" ht="15">
      <c r="A73" s="32"/>
      <c r="B73" s="1"/>
      <c r="C73" s="1"/>
      <c r="D73" s="1"/>
      <c r="E73" s="1"/>
      <c r="F73" s="1"/>
      <c r="G73" s="1"/>
      <c r="H73" s="1"/>
    </row>
    <row r="74" spans="1:8" ht="15">
      <c r="A74" s="26" t="s">
        <v>27</v>
      </c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33" t="s">
        <v>28</v>
      </c>
      <c r="B76" s="34"/>
      <c r="C76" s="34"/>
      <c r="D76" s="34"/>
      <c r="E76" s="34"/>
      <c r="F76" s="33" t="str">
        <f>+F38</f>
        <v>Tangerang, 30 Maret 2009</v>
      </c>
      <c r="G76" s="34"/>
      <c r="H76" s="34"/>
    </row>
    <row r="77" spans="1:8" ht="15">
      <c r="A77" s="33" t="s">
        <v>104</v>
      </c>
      <c r="B77" s="34"/>
      <c r="C77" s="34"/>
      <c r="D77" s="34"/>
      <c r="E77" s="34"/>
      <c r="F77" s="33" t="s">
        <v>32</v>
      </c>
      <c r="G77" s="34"/>
      <c r="H77" s="34"/>
    </row>
    <row r="78" spans="1:8" ht="15">
      <c r="A78" s="34"/>
      <c r="B78" s="34"/>
      <c r="C78" s="34"/>
      <c r="D78" s="34"/>
      <c r="E78" s="34"/>
      <c r="F78" s="34"/>
      <c r="G78" s="34"/>
      <c r="H78" s="34"/>
    </row>
    <row r="79" spans="1:8" ht="15">
      <c r="A79" s="34"/>
      <c r="B79" s="34"/>
      <c r="C79" s="34"/>
      <c r="D79" s="34"/>
      <c r="E79" s="34"/>
      <c r="F79" s="34"/>
      <c r="G79" s="34"/>
      <c r="H79" s="34"/>
    </row>
    <row r="80" spans="1:8" ht="15">
      <c r="A80" s="33" t="s">
        <v>113</v>
      </c>
      <c r="B80" s="34"/>
      <c r="C80" s="34"/>
      <c r="D80" s="34"/>
      <c r="E80" s="34"/>
      <c r="F80" s="33" t="s">
        <v>160</v>
      </c>
      <c r="G80" s="33"/>
      <c r="H80" s="34"/>
    </row>
  </sheetData>
  <mergeCells count="19">
    <mergeCell ref="C71:H72"/>
    <mergeCell ref="C34:H34"/>
    <mergeCell ref="A43:H43"/>
    <mergeCell ref="A51:H52"/>
    <mergeCell ref="A54:A55"/>
    <mergeCell ref="B54:D55"/>
    <mergeCell ref="E54:E55"/>
    <mergeCell ref="G54:G55"/>
    <mergeCell ref="A26:A28"/>
    <mergeCell ref="B26:B28"/>
    <mergeCell ref="C26:G26"/>
    <mergeCell ref="H26:H27"/>
    <mergeCell ref="A1:H1"/>
    <mergeCell ref="A8:H9"/>
    <mergeCell ref="A11:A12"/>
    <mergeCell ref="B11:D12"/>
    <mergeCell ref="E11:E12"/>
    <mergeCell ref="G11:G12"/>
    <mergeCell ref="D2:G2"/>
  </mergeCells>
  <printOptions/>
  <pageMargins left="0.75" right="0.75" top="1" bottom="1" header="0.5" footer="0.5"/>
  <pageSetup horizontalDpi="180" verticalDpi="180" orientation="portrait" scale="80" r:id="rId1"/>
  <rowBreaks count="1" manualBreakCount="1">
    <brk id="4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64"/>
  <sheetViews>
    <sheetView showGridLines="0" tabSelected="1" zoomScale="85" zoomScaleNormal="85" workbookViewId="0" topLeftCell="A1">
      <selection activeCell="A1" sqref="A1:H41"/>
    </sheetView>
  </sheetViews>
  <sheetFormatPr defaultColWidth="9.140625" defaultRowHeight="12.75"/>
  <cols>
    <col min="1" max="1" width="4.8515625" style="80" customWidth="1"/>
    <col min="2" max="2" width="11.57421875" style="80" customWidth="1"/>
    <col min="3" max="3" width="14.00390625" style="80" customWidth="1"/>
    <col min="4" max="4" width="15.00390625" style="80" customWidth="1"/>
    <col min="5" max="5" width="12.421875" style="80" customWidth="1"/>
    <col min="6" max="6" width="17.28125" style="80" customWidth="1"/>
    <col min="7" max="7" width="16.8515625" style="80" customWidth="1"/>
    <col min="8" max="8" width="17.140625" style="80" customWidth="1"/>
    <col min="9" max="9" width="8.8515625" style="80" customWidth="1"/>
    <col min="10" max="10" width="11.7109375" style="80" bestFit="1" customWidth="1"/>
    <col min="11" max="11" width="9.421875" style="80" bestFit="1" customWidth="1"/>
    <col min="12" max="12" width="16.421875" style="80" customWidth="1"/>
    <col min="13" max="16384" width="9.140625" style="80" customWidth="1"/>
  </cols>
  <sheetData>
    <row r="1" spans="1:8" ht="18">
      <c r="A1" s="188" t="s">
        <v>0</v>
      </c>
      <c r="B1" s="188"/>
      <c r="C1" s="188"/>
      <c r="D1" s="188"/>
      <c r="E1" s="188"/>
      <c r="F1" s="188"/>
      <c r="G1" s="188"/>
      <c r="H1" s="188"/>
    </row>
    <row r="2" spans="1:8" ht="16.5">
      <c r="A2" s="81"/>
      <c r="B2" s="81"/>
      <c r="C2" s="81"/>
      <c r="D2" s="81"/>
      <c r="E2" s="81" t="s">
        <v>202</v>
      </c>
      <c r="F2" s="81"/>
      <c r="G2" s="81"/>
      <c r="H2" s="81"/>
    </row>
    <row r="3" spans="1:8" ht="16.5">
      <c r="A3" s="81"/>
      <c r="B3" s="81"/>
      <c r="C3" s="81"/>
      <c r="D3" s="82" t="s">
        <v>1</v>
      </c>
      <c r="E3" s="82" t="s">
        <v>174</v>
      </c>
      <c r="F3" s="81"/>
      <c r="G3" s="81"/>
      <c r="H3" s="81"/>
    </row>
    <row r="4" spans="1:8" ht="16.5">
      <c r="A4" s="81"/>
      <c r="B4" s="81"/>
      <c r="C4" s="81"/>
      <c r="D4" s="82" t="s">
        <v>2</v>
      </c>
      <c r="E4" s="82" t="s">
        <v>58</v>
      </c>
      <c r="F4" s="81"/>
      <c r="G4" s="81"/>
      <c r="H4" s="81"/>
    </row>
    <row r="5" spans="1:8" ht="16.5">
      <c r="A5" s="81"/>
      <c r="B5" s="81"/>
      <c r="C5" s="81"/>
      <c r="D5" s="82" t="s">
        <v>3</v>
      </c>
      <c r="E5" s="83" t="s">
        <v>153</v>
      </c>
      <c r="F5" s="81"/>
      <c r="G5" s="81"/>
      <c r="H5" s="81"/>
    </row>
    <row r="6" spans="1:8" ht="16.5">
      <c r="A6" s="81"/>
      <c r="B6" s="81"/>
      <c r="C6" s="81"/>
      <c r="D6" s="82" t="s">
        <v>4</v>
      </c>
      <c r="E6" s="82" t="s">
        <v>5</v>
      </c>
      <c r="F6" s="81"/>
      <c r="G6" s="81"/>
      <c r="H6" s="81"/>
    </row>
    <row r="7" spans="1:8" ht="17.25" thickBot="1">
      <c r="A7" s="84"/>
      <c r="B7" s="84"/>
      <c r="C7" s="84"/>
      <c r="D7" s="85"/>
      <c r="E7" s="85"/>
      <c r="F7" s="84"/>
      <c r="G7" s="84"/>
      <c r="H7" s="84"/>
    </row>
    <row r="8" spans="1:8" ht="15" thickTop="1">
      <c r="A8" s="193" t="s">
        <v>198</v>
      </c>
      <c r="B8" s="194"/>
      <c r="C8" s="194"/>
      <c r="D8" s="194"/>
      <c r="E8" s="194"/>
      <c r="F8" s="194"/>
      <c r="G8" s="194"/>
      <c r="H8" s="194"/>
    </row>
    <row r="9" spans="1:8" ht="21" customHeight="1">
      <c r="A9" s="194"/>
      <c r="B9" s="194"/>
      <c r="C9" s="194"/>
      <c r="D9" s="194"/>
      <c r="E9" s="194"/>
      <c r="F9" s="194"/>
      <c r="G9" s="194"/>
      <c r="H9" s="194"/>
    </row>
    <row r="10" spans="1:8" ht="9.75" customHeight="1" thickBot="1">
      <c r="A10" s="86"/>
      <c r="B10" s="86"/>
      <c r="C10" s="86"/>
      <c r="D10" s="86"/>
      <c r="E10" s="86"/>
      <c r="F10" s="86"/>
      <c r="G10" s="86"/>
      <c r="H10" s="86"/>
    </row>
    <row r="11" spans="1:8" ht="16.5">
      <c r="A11" s="191" t="s">
        <v>6</v>
      </c>
      <c r="B11" s="191" t="s">
        <v>7</v>
      </c>
      <c r="C11" s="191"/>
      <c r="D11" s="191"/>
      <c r="E11" s="195" t="s">
        <v>8</v>
      </c>
      <c r="F11" s="87" t="s">
        <v>9</v>
      </c>
      <c r="G11" s="191" t="s">
        <v>10</v>
      </c>
      <c r="H11" s="87" t="s">
        <v>11</v>
      </c>
    </row>
    <row r="12" spans="1:8" ht="17.25" thickBot="1">
      <c r="A12" s="192"/>
      <c r="B12" s="192"/>
      <c r="C12" s="192"/>
      <c r="D12" s="192"/>
      <c r="E12" s="196"/>
      <c r="F12" s="88" t="s">
        <v>12</v>
      </c>
      <c r="G12" s="192"/>
      <c r="H12" s="89" t="s">
        <v>13</v>
      </c>
    </row>
    <row r="13" spans="1:8" ht="16.5">
      <c r="A13" s="90" t="s">
        <v>33</v>
      </c>
      <c r="B13" s="91" t="s">
        <v>201</v>
      </c>
      <c r="C13" s="92" t="s">
        <v>195</v>
      </c>
      <c r="D13" s="93"/>
      <c r="E13" s="94">
        <v>145065</v>
      </c>
      <c r="F13" s="95" t="s">
        <v>196</v>
      </c>
      <c r="G13" s="94" t="s">
        <v>200</v>
      </c>
      <c r="H13" s="95" t="s">
        <v>72</v>
      </c>
    </row>
    <row r="14" spans="1:8" ht="16.5">
      <c r="A14" s="90"/>
      <c r="B14" s="91"/>
      <c r="C14" s="92"/>
      <c r="D14" s="93"/>
      <c r="E14" s="94"/>
      <c r="F14" s="95"/>
      <c r="G14" s="96"/>
      <c r="H14" s="95"/>
    </row>
    <row r="15" spans="1:8" ht="16.5">
      <c r="A15" s="90"/>
      <c r="B15" s="91"/>
      <c r="C15" s="92"/>
      <c r="D15" s="93"/>
      <c r="E15" s="94"/>
      <c r="F15" s="95"/>
      <c r="G15" s="96"/>
      <c r="H15" s="95"/>
    </row>
    <row r="16" spans="1:8" ht="16.5">
      <c r="A16" s="90"/>
      <c r="B16" s="91"/>
      <c r="C16" s="92"/>
      <c r="D16" s="93"/>
      <c r="E16" s="94"/>
      <c r="F16" s="95"/>
      <c r="G16" s="96"/>
      <c r="H16" s="95"/>
    </row>
    <row r="17" spans="1:8" ht="16.5">
      <c r="A17" s="90"/>
      <c r="B17" s="91"/>
      <c r="C17" s="92"/>
      <c r="D17" s="93"/>
      <c r="E17" s="94"/>
      <c r="F17" s="95"/>
      <c r="G17" s="96"/>
      <c r="H17" s="95"/>
    </row>
    <row r="18" spans="1:8" ht="16.5">
      <c r="A18" s="90"/>
      <c r="B18" s="91"/>
      <c r="C18" s="92"/>
      <c r="D18" s="97"/>
      <c r="E18" s="98"/>
      <c r="F18" s="95"/>
      <c r="G18" s="99"/>
      <c r="H18" s="100"/>
    </row>
    <row r="19" spans="1:8" ht="16.5">
      <c r="A19" s="90"/>
      <c r="B19" s="91"/>
      <c r="C19" s="92"/>
      <c r="D19" s="93"/>
      <c r="E19" s="94"/>
      <c r="F19" s="96"/>
      <c r="G19" s="101"/>
      <c r="H19" s="95"/>
    </row>
    <row r="20" spans="1:8" ht="16.5">
      <c r="A20" s="90"/>
      <c r="B20" s="91"/>
      <c r="C20" s="92"/>
      <c r="D20" s="97"/>
      <c r="E20" s="98"/>
      <c r="F20" s="95"/>
      <c r="G20" s="99"/>
      <c r="H20" s="100"/>
    </row>
    <row r="21" spans="1:8" ht="17.25" thickBot="1">
      <c r="A21" s="102"/>
      <c r="B21" s="103"/>
      <c r="C21" s="104"/>
      <c r="D21" s="105"/>
      <c r="E21" s="106">
        <f>SUM(E13:E20)</f>
        <v>145065</v>
      </c>
      <c r="F21" s="107"/>
      <c r="G21" s="108"/>
      <c r="H21" s="107"/>
    </row>
    <row r="22" spans="1:8" ht="16.5">
      <c r="A22" s="109"/>
      <c r="B22" s="110"/>
      <c r="C22" s="109"/>
      <c r="D22" s="109"/>
      <c r="E22" s="109"/>
      <c r="F22" s="109"/>
      <c r="G22" s="109"/>
      <c r="H22" s="109"/>
    </row>
    <row r="23" spans="1:8" ht="16.5">
      <c r="A23" s="111" t="s">
        <v>14</v>
      </c>
      <c r="B23" s="110"/>
      <c r="C23" s="109"/>
      <c r="D23" s="109"/>
      <c r="E23" s="109"/>
      <c r="F23" s="109"/>
      <c r="G23" s="109"/>
      <c r="H23" s="109"/>
    </row>
    <row r="24" spans="1:8" ht="17.25" thickBot="1">
      <c r="A24" s="86"/>
      <c r="B24" s="86"/>
      <c r="C24" s="86"/>
      <c r="D24" s="86"/>
      <c r="E24" s="86"/>
      <c r="F24" s="86"/>
      <c r="G24" s="86"/>
      <c r="H24" s="86"/>
    </row>
    <row r="25" spans="1:8" ht="16.5">
      <c r="A25" s="146" t="s">
        <v>15</v>
      </c>
      <c r="B25" s="146" t="s">
        <v>16</v>
      </c>
      <c r="C25" s="146" t="s">
        <v>17</v>
      </c>
      <c r="D25" s="146"/>
      <c r="E25" s="146"/>
      <c r="F25" s="146"/>
      <c r="G25" s="146"/>
      <c r="H25" s="146" t="s">
        <v>18</v>
      </c>
    </row>
    <row r="26" spans="1:8" ht="33">
      <c r="A26" s="147"/>
      <c r="B26" s="147"/>
      <c r="C26" s="112" t="s">
        <v>19</v>
      </c>
      <c r="D26" s="112" t="s">
        <v>10</v>
      </c>
      <c r="E26" s="112" t="s">
        <v>20</v>
      </c>
      <c r="F26" s="112" t="s">
        <v>21</v>
      </c>
      <c r="G26" s="112" t="s">
        <v>22</v>
      </c>
      <c r="H26" s="147"/>
    </row>
    <row r="27" spans="1:8" ht="33.75" thickBot="1">
      <c r="A27" s="149"/>
      <c r="B27" s="149"/>
      <c r="C27" s="113" t="s">
        <v>39</v>
      </c>
      <c r="D27" s="113" t="s">
        <v>24</v>
      </c>
      <c r="E27" s="113" t="s">
        <v>23</v>
      </c>
      <c r="F27" s="113" t="s">
        <v>100</v>
      </c>
      <c r="G27" s="113" t="s">
        <v>24</v>
      </c>
      <c r="H27" s="113" t="s">
        <v>101</v>
      </c>
    </row>
    <row r="28" spans="1:10" ht="17.25" thickBot="1">
      <c r="A28" s="114">
        <v>1</v>
      </c>
      <c r="B28" s="106">
        <f>E21</f>
        <v>145065</v>
      </c>
      <c r="C28" s="107">
        <f>+B28*6</f>
        <v>870390</v>
      </c>
      <c r="D28" s="107">
        <f>+B28*4</f>
        <v>580260</v>
      </c>
      <c r="E28" s="107">
        <f>+B28*1</f>
        <v>145065</v>
      </c>
      <c r="F28" s="107">
        <f>+B28*12</f>
        <v>1740780</v>
      </c>
      <c r="G28" s="107">
        <f>+B28*4</f>
        <v>580260</v>
      </c>
      <c r="H28" s="107">
        <f>SUM(C28:G28)</f>
        <v>3916755</v>
      </c>
      <c r="J28" s="142"/>
    </row>
    <row r="29" spans="1:8" ht="17.25" thickBot="1">
      <c r="A29" s="107"/>
      <c r="B29" s="106">
        <f>SUM(B28)</f>
        <v>145065</v>
      </c>
      <c r="C29" s="107">
        <f aca="true" t="shared" si="0" ref="C29:H29">+C28</f>
        <v>870390</v>
      </c>
      <c r="D29" s="107">
        <f t="shared" si="0"/>
        <v>580260</v>
      </c>
      <c r="E29" s="107">
        <f t="shared" si="0"/>
        <v>145065</v>
      </c>
      <c r="F29" s="107">
        <f t="shared" si="0"/>
        <v>1740780</v>
      </c>
      <c r="G29" s="107">
        <f t="shared" si="0"/>
        <v>580260</v>
      </c>
      <c r="H29" s="107">
        <f t="shared" si="0"/>
        <v>3916755</v>
      </c>
    </row>
    <row r="30" spans="1:10" ht="16.5">
      <c r="A30" s="109"/>
      <c r="B30" s="109"/>
      <c r="C30" s="109"/>
      <c r="D30" s="109"/>
      <c r="E30" s="109"/>
      <c r="F30" s="109"/>
      <c r="G30" s="109"/>
      <c r="H30" s="109"/>
      <c r="J30" s="142"/>
    </row>
    <row r="31" spans="1:8" ht="16.5">
      <c r="A31" s="111" t="s">
        <v>25</v>
      </c>
      <c r="B31" s="109"/>
      <c r="C31" s="109"/>
      <c r="D31" s="109">
        <f>+H29</f>
        <v>3916755</v>
      </c>
      <c r="E31" s="109"/>
      <c r="F31" s="109"/>
      <c r="G31" s="109"/>
      <c r="H31" s="109"/>
    </row>
    <row r="32" spans="1:8" ht="16.5">
      <c r="A32" s="111"/>
      <c r="B32" s="109"/>
      <c r="C32" s="109"/>
      <c r="D32" s="109"/>
      <c r="E32" s="109"/>
      <c r="F32" s="109"/>
      <c r="G32" s="109"/>
      <c r="H32" s="109"/>
    </row>
    <row r="33" spans="1:8" ht="16.5">
      <c r="A33" s="111" t="s">
        <v>26</v>
      </c>
      <c r="B33" s="109"/>
      <c r="C33" s="143" t="s">
        <v>205</v>
      </c>
      <c r="D33" s="143"/>
      <c r="E33" s="143"/>
      <c r="F33" s="143"/>
      <c r="G33" s="143"/>
      <c r="H33" s="143"/>
    </row>
    <row r="34" spans="1:8" ht="16.5">
      <c r="A34" s="111"/>
      <c r="B34" s="109"/>
      <c r="C34" s="115"/>
      <c r="D34" s="115"/>
      <c r="E34" s="115"/>
      <c r="F34" s="115"/>
      <c r="G34" s="115"/>
      <c r="H34" s="115"/>
    </row>
    <row r="35" spans="1:8" ht="16.5">
      <c r="A35" s="111" t="s">
        <v>27</v>
      </c>
      <c r="B35" s="109"/>
      <c r="C35" s="109"/>
      <c r="D35" s="109"/>
      <c r="E35" s="109"/>
      <c r="F35" s="109"/>
      <c r="G35" s="109"/>
      <c r="H35" s="109"/>
    </row>
    <row r="36" spans="1:8" ht="16.5">
      <c r="A36" s="109"/>
      <c r="B36" s="109"/>
      <c r="C36" s="109"/>
      <c r="D36" s="109"/>
      <c r="E36" s="109"/>
      <c r="F36" s="109"/>
      <c r="G36" s="109"/>
      <c r="H36" s="109"/>
    </row>
    <row r="37" spans="1:8" ht="16.5">
      <c r="A37" s="116" t="s">
        <v>28</v>
      </c>
      <c r="B37" s="116"/>
      <c r="C37" s="116"/>
      <c r="D37" s="116"/>
      <c r="E37" s="117" t="s">
        <v>29</v>
      </c>
      <c r="F37" s="116" t="s">
        <v>199</v>
      </c>
      <c r="G37" s="116"/>
      <c r="H37" s="116"/>
    </row>
    <row r="38" spans="1:8" ht="16.5">
      <c r="A38" s="116" t="s">
        <v>103</v>
      </c>
      <c r="B38" s="116"/>
      <c r="C38" s="116"/>
      <c r="D38" s="116"/>
      <c r="E38" s="117" t="s">
        <v>29</v>
      </c>
      <c r="F38" s="116" t="s">
        <v>60</v>
      </c>
      <c r="G38" s="116"/>
      <c r="H38" s="116"/>
    </row>
    <row r="39" spans="1:8" ht="16.5">
      <c r="A39" s="116"/>
      <c r="B39" s="116"/>
      <c r="C39" s="116"/>
      <c r="D39" s="116"/>
      <c r="E39" s="117" t="s">
        <v>29</v>
      </c>
      <c r="F39" s="116"/>
      <c r="G39" s="116"/>
      <c r="H39" s="116"/>
    </row>
    <row r="40" spans="1:8" ht="16.5">
      <c r="A40" s="116"/>
      <c r="B40" s="116"/>
      <c r="C40" s="116"/>
      <c r="D40" s="116"/>
      <c r="E40" s="117" t="s">
        <v>29</v>
      </c>
      <c r="F40" s="116"/>
      <c r="G40" s="116"/>
      <c r="H40" s="116"/>
    </row>
    <row r="41" spans="1:8" ht="16.5">
      <c r="A41" s="116" t="s">
        <v>119</v>
      </c>
      <c r="B41" s="116"/>
      <c r="C41" s="116"/>
      <c r="D41" s="116"/>
      <c r="E41" s="117" t="s">
        <v>29</v>
      </c>
      <c r="F41" s="116" t="s">
        <v>124</v>
      </c>
      <c r="G41" s="116"/>
      <c r="H41" s="116"/>
    </row>
    <row r="42" spans="1:8" ht="18">
      <c r="A42" s="188" t="s">
        <v>0</v>
      </c>
      <c r="B42" s="188"/>
      <c r="C42" s="188"/>
      <c r="D42" s="188"/>
      <c r="E42" s="188"/>
      <c r="F42" s="188"/>
      <c r="G42" s="188"/>
      <c r="H42" s="188"/>
    </row>
    <row r="43" spans="1:8" ht="16.5">
      <c r="A43" s="81"/>
      <c r="B43" s="81"/>
      <c r="C43" s="81"/>
      <c r="D43" s="81"/>
      <c r="E43" s="81" t="s">
        <v>203</v>
      </c>
      <c r="F43" s="81"/>
      <c r="G43" s="81"/>
      <c r="H43" s="81"/>
    </row>
    <row r="44" spans="1:8" ht="16.5">
      <c r="A44" s="81"/>
      <c r="B44" s="81"/>
      <c r="C44" s="81"/>
      <c r="D44" s="82" t="s">
        <v>1</v>
      </c>
      <c r="E44" s="82" t="s">
        <v>174</v>
      </c>
      <c r="F44" s="81"/>
      <c r="G44" s="81"/>
      <c r="H44" s="81"/>
    </row>
    <row r="45" spans="1:8" ht="16.5">
      <c r="A45" s="81"/>
      <c r="B45" s="81"/>
      <c r="C45" s="81"/>
      <c r="D45" s="82" t="s">
        <v>2</v>
      </c>
      <c r="E45" s="82" t="s">
        <v>30</v>
      </c>
      <c r="F45" s="81"/>
      <c r="G45" s="81"/>
      <c r="H45" s="81"/>
    </row>
    <row r="46" spans="1:8" ht="16.5">
      <c r="A46" s="81"/>
      <c r="B46" s="81"/>
      <c r="C46" s="81"/>
      <c r="D46" s="82" t="s">
        <v>3</v>
      </c>
      <c r="E46" s="83" t="s">
        <v>158</v>
      </c>
      <c r="F46" s="81"/>
      <c r="G46" s="81"/>
      <c r="H46" s="81"/>
    </row>
    <row r="47" spans="1:8" ht="16.5">
      <c r="A47" s="81"/>
      <c r="B47" s="81"/>
      <c r="C47" s="81"/>
      <c r="D47" s="82" t="s">
        <v>4</v>
      </c>
      <c r="E47" s="82" t="s">
        <v>31</v>
      </c>
      <c r="F47" s="81"/>
      <c r="G47" s="81"/>
      <c r="H47" s="81"/>
    </row>
    <row r="48" spans="1:8" ht="17.25" thickBot="1">
      <c r="A48" s="84"/>
      <c r="B48" s="84"/>
      <c r="C48" s="84"/>
      <c r="D48" s="85"/>
      <c r="E48" s="85"/>
      <c r="F48" s="84"/>
      <c r="G48" s="84"/>
      <c r="H48" s="84"/>
    </row>
    <row r="49" spans="1:8" ht="17.25" thickTop="1">
      <c r="A49" s="118"/>
      <c r="B49" s="118"/>
      <c r="C49" s="118"/>
      <c r="D49" s="118"/>
      <c r="E49" s="118"/>
      <c r="F49" s="118"/>
      <c r="G49" s="118"/>
      <c r="H49" s="118"/>
    </row>
    <row r="50" spans="1:8" ht="14.25">
      <c r="A50" s="189" t="str">
        <f>+A8</f>
        <v>Sehubungan dengan terbitnya DELIVERY ORDER (DO) pada Perum BULOG Sub Divisi Regional Tangerang untuk penyaluran Beras Raskin tahun 2009 di Wilayah Kab. Tangerang, sebagai berikut : </v>
      </c>
      <c r="B50" s="190"/>
      <c r="C50" s="190"/>
      <c r="D50" s="190"/>
      <c r="E50" s="190"/>
      <c r="F50" s="190"/>
      <c r="G50" s="190"/>
      <c r="H50" s="190"/>
    </row>
    <row r="51" spans="1:8" ht="15.75" customHeight="1">
      <c r="A51" s="190"/>
      <c r="B51" s="190"/>
      <c r="C51" s="190"/>
      <c r="D51" s="190"/>
      <c r="E51" s="190"/>
      <c r="F51" s="190"/>
      <c r="G51" s="190"/>
      <c r="H51" s="190"/>
    </row>
    <row r="52" spans="1:8" ht="17.25" thickBot="1">
      <c r="A52" s="86"/>
      <c r="B52" s="86"/>
      <c r="C52" s="86"/>
      <c r="D52" s="86"/>
      <c r="E52" s="86"/>
      <c r="F52" s="86"/>
      <c r="G52" s="86"/>
      <c r="H52" s="86"/>
    </row>
    <row r="53" spans="1:8" ht="16.5">
      <c r="A53" s="191" t="s">
        <v>6</v>
      </c>
      <c r="B53" s="191" t="s">
        <v>7</v>
      </c>
      <c r="C53" s="191"/>
      <c r="D53" s="191"/>
      <c r="E53" s="195" t="s">
        <v>8</v>
      </c>
      <c r="F53" s="87" t="s">
        <v>9</v>
      </c>
      <c r="G53" s="191" t="s">
        <v>10</v>
      </c>
      <c r="H53" s="87" t="s">
        <v>11</v>
      </c>
    </row>
    <row r="54" spans="1:8" ht="17.25" thickBot="1">
      <c r="A54" s="192"/>
      <c r="B54" s="192"/>
      <c r="C54" s="192"/>
      <c r="D54" s="192"/>
      <c r="E54" s="196"/>
      <c r="F54" s="88" t="s">
        <v>12</v>
      </c>
      <c r="G54" s="192"/>
      <c r="H54" s="89" t="s">
        <v>13</v>
      </c>
    </row>
    <row r="55" spans="1:8" ht="16.5">
      <c r="A55" s="90" t="s">
        <v>33</v>
      </c>
      <c r="B55" s="91" t="s">
        <v>194</v>
      </c>
      <c r="C55" s="92" t="s">
        <v>195</v>
      </c>
      <c r="D55" s="93"/>
      <c r="E55" s="94">
        <v>40020</v>
      </c>
      <c r="F55" s="95" t="s">
        <v>196</v>
      </c>
      <c r="G55" s="94" t="s">
        <v>197</v>
      </c>
      <c r="H55" s="95" t="s">
        <v>72</v>
      </c>
    </row>
    <row r="56" spans="1:8" ht="16.5">
      <c r="A56" s="90"/>
      <c r="B56" s="91"/>
      <c r="C56" s="92"/>
      <c r="D56" s="93"/>
      <c r="E56" s="94"/>
      <c r="F56" s="95"/>
      <c r="G56" s="96"/>
      <c r="H56" s="95"/>
    </row>
    <row r="57" spans="1:8" ht="16.5">
      <c r="A57" s="90"/>
      <c r="B57" s="91"/>
      <c r="C57" s="92"/>
      <c r="D57" s="93"/>
      <c r="E57" s="94"/>
      <c r="F57" s="95"/>
      <c r="G57" s="96"/>
      <c r="H57" s="95"/>
    </row>
    <row r="58" spans="1:8" ht="16.5">
      <c r="A58" s="90"/>
      <c r="B58" s="91"/>
      <c r="C58" s="92"/>
      <c r="D58" s="93"/>
      <c r="E58" s="94"/>
      <c r="F58" s="95"/>
      <c r="G58" s="96"/>
      <c r="H58" s="95"/>
    </row>
    <row r="59" spans="1:8" ht="16.5">
      <c r="A59" s="90"/>
      <c r="B59" s="91"/>
      <c r="C59" s="92"/>
      <c r="D59" s="93"/>
      <c r="E59" s="94"/>
      <c r="F59" s="95"/>
      <c r="G59" s="96"/>
      <c r="H59" s="95"/>
    </row>
    <row r="60" spans="1:8" ht="16.5">
      <c r="A60" s="90"/>
      <c r="B60" s="91"/>
      <c r="C60" s="92"/>
      <c r="D60" s="97"/>
      <c r="E60" s="98"/>
      <c r="F60" s="95"/>
      <c r="G60" s="99"/>
      <c r="H60" s="100"/>
    </row>
    <row r="61" spans="1:8" ht="16.5">
      <c r="A61" s="90"/>
      <c r="B61" s="91"/>
      <c r="C61" s="92"/>
      <c r="D61" s="97"/>
      <c r="E61" s="98"/>
      <c r="F61" s="95"/>
      <c r="G61" s="99"/>
      <c r="H61" s="100"/>
    </row>
    <row r="62" spans="1:8" ht="17.25" thickBot="1">
      <c r="A62" s="102"/>
      <c r="B62" s="103"/>
      <c r="C62" s="104"/>
      <c r="D62" s="105"/>
      <c r="E62" s="106">
        <f>SUM(E55:E61)</f>
        <v>40020</v>
      </c>
      <c r="F62" s="107"/>
      <c r="G62" s="108"/>
      <c r="H62" s="107"/>
    </row>
    <row r="63" spans="1:8" ht="16.5">
      <c r="A63" s="119"/>
      <c r="B63" s="120"/>
      <c r="C63" s="119"/>
      <c r="D63" s="119"/>
      <c r="E63" s="119"/>
      <c r="F63" s="119"/>
      <c r="G63" s="119"/>
      <c r="H63" s="119"/>
    </row>
    <row r="64" spans="1:8" ht="16.5">
      <c r="A64" s="121" t="s">
        <v>157</v>
      </c>
      <c r="B64" s="122"/>
      <c r="C64" s="123"/>
      <c r="D64" s="123"/>
      <c r="E64" s="123"/>
      <c r="F64" s="123"/>
      <c r="G64" s="123"/>
      <c r="H64" s="123"/>
    </row>
    <row r="65" spans="1:8" ht="17.25" thickBot="1">
      <c r="A65" s="124"/>
      <c r="B65" s="125">
        <f>+E62</f>
        <v>40020</v>
      </c>
      <c r="C65" s="124" t="s">
        <v>121</v>
      </c>
      <c r="D65" s="126"/>
      <c r="E65" s="126"/>
      <c r="F65" s="126"/>
      <c r="G65" s="126"/>
      <c r="H65" s="126"/>
    </row>
    <row r="66" spans="1:8" ht="16.5">
      <c r="A66" s="111"/>
      <c r="B66" s="110"/>
      <c r="C66" s="109"/>
      <c r="D66" s="109"/>
      <c r="E66" s="109"/>
      <c r="F66" s="109"/>
      <c r="G66" s="109"/>
      <c r="H66" s="109"/>
    </row>
    <row r="67" spans="1:8" ht="16.5">
      <c r="A67" s="111" t="s">
        <v>25</v>
      </c>
      <c r="B67" s="109"/>
      <c r="C67" s="109"/>
      <c r="D67" s="109">
        <f>+B65*65.5</f>
        <v>2621310</v>
      </c>
      <c r="E67" s="109"/>
      <c r="F67" s="109"/>
      <c r="G67" s="109"/>
      <c r="H67" s="109"/>
    </row>
    <row r="68" spans="1:8" ht="16.5">
      <c r="A68" s="111"/>
      <c r="B68" s="109"/>
      <c r="C68" s="109"/>
      <c r="D68" s="109"/>
      <c r="E68" s="109"/>
      <c r="F68" s="109"/>
      <c r="G68" s="109"/>
      <c r="H68" s="109"/>
    </row>
    <row r="69" spans="1:8" ht="15" customHeight="1">
      <c r="A69" s="111" t="s">
        <v>26</v>
      </c>
      <c r="B69" s="109"/>
      <c r="C69" s="186" t="s">
        <v>204</v>
      </c>
      <c r="D69" s="187"/>
      <c r="E69" s="187"/>
      <c r="F69" s="187"/>
      <c r="G69" s="187"/>
      <c r="H69" s="187"/>
    </row>
    <row r="70" spans="1:8" ht="16.5">
      <c r="A70" s="111"/>
      <c r="B70" s="109"/>
      <c r="C70" s="187"/>
      <c r="D70" s="187"/>
      <c r="E70" s="187"/>
      <c r="F70" s="187"/>
      <c r="G70" s="187"/>
      <c r="H70" s="187"/>
    </row>
    <row r="71" spans="1:8" ht="16.5">
      <c r="A71" s="111"/>
      <c r="B71" s="109"/>
      <c r="C71" s="109"/>
      <c r="D71" s="109"/>
      <c r="E71" s="109"/>
      <c r="F71" s="109"/>
      <c r="G71" s="109"/>
      <c r="H71" s="109"/>
    </row>
    <row r="72" spans="1:8" ht="16.5">
      <c r="A72" s="111" t="s">
        <v>27</v>
      </c>
      <c r="B72" s="109"/>
      <c r="C72" s="109"/>
      <c r="D72" s="109"/>
      <c r="E72" s="109"/>
      <c r="F72" s="109"/>
      <c r="G72" s="109"/>
      <c r="H72" s="109"/>
    </row>
    <row r="73" spans="1:8" ht="16.5">
      <c r="A73" s="109"/>
      <c r="B73" s="109"/>
      <c r="C73" s="109"/>
      <c r="D73" s="109"/>
      <c r="E73" s="109"/>
      <c r="F73" s="109"/>
      <c r="G73" s="109"/>
      <c r="H73" s="109"/>
    </row>
    <row r="74" spans="1:8" ht="16.5">
      <c r="A74" s="116" t="s">
        <v>28</v>
      </c>
      <c r="B74" s="116"/>
      <c r="C74" s="116"/>
      <c r="D74" s="116"/>
      <c r="E74" s="116"/>
      <c r="F74" s="116" t="str">
        <f>+F37</f>
        <v>Tangerang, 06  APRIL 2009</v>
      </c>
      <c r="G74" s="116"/>
      <c r="H74" s="116"/>
    </row>
    <row r="75" spans="1:8" ht="16.5">
      <c r="A75" s="116" t="s">
        <v>104</v>
      </c>
      <c r="B75" s="116"/>
      <c r="C75" s="116"/>
      <c r="D75" s="116"/>
      <c r="E75" s="116"/>
      <c r="F75" s="116" t="s">
        <v>32</v>
      </c>
      <c r="G75" s="116"/>
      <c r="H75" s="116"/>
    </row>
    <row r="76" spans="1:8" ht="16.5">
      <c r="A76" s="116"/>
      <c r="B76" s="116"/>
      <c r="C76" s="116"/>
      <c r="D76" s="116"/>
      <c r="E76" s="116"/>
      <c r="F76" s="116"/>
      <c r="G76" s="116"/>
      <c r="H76" s="116"/>
    </row>
    <row r="77" spans="1:8" ht="16.5">
      <c r="A77" s="116"/>
      <c r="B77" s="116"/>
      <c r="C77" s="116"/>
      <c r="D77" s="116"/>
      <c r="E77" s="116"/>
      <c r="F77" s="116"/>
      <c r="G77" s="116"/>
      <c r="H77" s="116"/>
    </row>
    <row r="78" spans="1:8" ht="16.5">
      <c r="A78" s="116" t="s">
        <v>113</v>
      </c>
      <c r="B78" s="116"/>
      <c r="C78" s="116"/>
      <c r="D78" s="116"/>
      <c r="E78" s="116"/>
      <c r="F78" s="116" t="s">
        <v>160</v>
      </c>
      <c r="G78" s="116"/>
      <c r="H78" s="116"/>
    </row>
    <row r="80" spans="1:8" ht="16.5">
      <c r="A80" s="148"/>
      <c r="B80" s="148"/>
      <c r="C80" s="148"/>
      <c r="D80" s="148"/>
      <c r="E80" s="148"/>
      <c r="F80" s="148"/>
      <c r="G80" s="148"/>
      <c r="H80" s="148"/>
    </row>
    <row r="81" spans="1:8" ht="16.5">
      <c r="A81" s="127"/>
      <c r="B81" s="127"/>
      <c r="C81" s="127"/>
      <c r="D81" s="127"/>
      <c r="E81" s="127"/>
      <c r="F81" s="127"/>
      <c r="G81" s="127"/>
      <c r="H81" s="127"/>
    </row>
    <row r="82" spans="1:8" ht="16.5">
      <c r="A82" s="127"/>
      <c r="B82" s="127"/>
      <c r="C82" s="127"/>
      <c r="D82" s="128"/>
      <c r="E82" s="128"/>
      <c r="F82" s="127"/>
      <c r="G82" s="127"/>
      <c r="H82" s="127"/>
    </row>
    <row r="83" spans="1:8" ht="16.5">
      <c r="A83" s="127"/>
      <c r="B83" s="127"/>
      <c r="C83" s="127"/>
      <c r="D83" s="128"/>
      <c r="E83" s="128"/>
      <c r="F83" s="127"/>
      <c r="G83" s="127"/>
      <c r="H83" s="127"/>
    </row>
    <row r="84" spans="1:8" ht="16.5">
      <c r="A84" s="127"/>
      <c r="B84" s="127"/>
      <c r="C84" s="127"/>
      <c r="D84" s="128"/>
      <c r="E84" s="129"/>
      <c r="F84" s="127"/>
      <c r="G84" s="127"/>
      <c r="H84" s="127"/>
    </row>
    <row r="85" spans="1:8" ht="16.5">
      <c r="A85" s="127"/>
      <c r="B85" s="127"/>
      <c r="C85" s="127"/>
      <c r="D85" s="128"/>
      <c r="E85" s="128"/>
      <c r="F85" s="127"/>
      <c r="G85" s="127"/>
      <c r="H85" s="127"/>
    </row>
    <row r="86" spans="1:8" ht="16.5">
      <c r="A86" s="127"/>
      <c r="B86" s="127"/>
      <c r="C86" s="127"/>
      <c r="D86" s="128"/>
      <c r="E86" s="128"/>
      <c r="F86" s="127"/>
      <c r="G86" s="127"/>
      <c r="H86" s="127"/>
    </row>
    <row r="87" spans="1:8" ht="13.5" customHeight="1">
      <c r="A87" s="189"/>
      <c r="B87" s="190"/>
      <c r="C87" s="190"/>
      <c r="D87" s="190"/>
      <c r="E87" s="190"/>
      <c r="F87" s="190"/>
      <c r="G87" s="190"/>
      <c r="H87" s="190"/>
    </row>
    <row r="88" spans="1:8" ht="17.25" customHeight="1">
      <c r="A88" s="190"/>
      <c r="B88" s="190"/>
      <c r="C88" s="190"/>
      <c r="D88" s="190"/>
      <c r="E88" s="190"/>
      <c r="F88" s="190"/>
      <c r="G88" s="190"/>
      <c r="H88" s="190"/>
    </row>
    <row r="89" spans="1:8" ht="16.5">
      <c r="A89" s="123"/>
      <c r="B89" s="123"/>
      <c r="C89" s="123"/>
      <c r="D89" s="123"/>
      <c r="E89" s="123"/>
      <c r="F89" s="123"/>
      <c r="G89" s="123"/>
      <c r="H89" s="123"/>
    </row>
    <row r="90" spans="1:8" ht="16.5">
      <c r="A90" s="197"/>
      <c r="B90" s="197"/>
      <c r="C90" s="197"/>
      <c r="D90" s="197"/>
      <c r="E90" s="198"/>
      <c r="F90" s="127"/>
      <c r="G90" s="197"/>
      <c r="H90" s="127"/>
    </row>
    <row r="91" spans="1:8" ht="16.5">
      <c r="A91" s="197"/>
      <c r="B91" s="197"/>
      <c r="C91" s="197"/>
      <c r="D91" s="197"/>
      <c r="E91" s="198"/>
      <c r="F91" s="127"/>
      <c r="G91" s="197"/>
      <c r="H91" s="131"/>
    </row>
    <row r="92" spans="1:8" ht="16.5">
      <c r="A92" s="132"/>
      <c r="B92" s="133"/>
      <c r="C92" s="121"/>
      <c r="D92" s="123"/>
      <c r="E92" s="134"/>
      <c r="F92" s="123"/>
      <c r="G92" s="134"/>
      <c r="H92" s="123"/>
    </row>
    <row r="93" spans="1:8" ht="16.5">
      <c r="A93" s="132"/>
      <c r="B93" s="133"/>
      <c r="C93" s="121"/>
      <c r="D93" s="123"/>
      <c r="E93" s="134"/>
      <c r="F93" s="123"/>
      <c r="G93" s="134"/>
      <c r="H93" s="123"/>
    </row>
    <row r="94" spans="1:8" ht="16.5">
      <c r="A94" s="132"/>
      <c r="B94" s="133"/>
      <c r="C94" s="121"/>
      <c r="D94" s="123"/>
      <c r="E94" s="134"/>
      <c r="F94" s="123"/>
      <c r="G94" s="123"/>
      <c r="H94" s="123"/>
    </row>
    <row r="95" spans="1:8" ht="16.5">
      <c r="A95" s="132"/>
      <c r="B95" s="133"/>
      <c r="C95" s="121"/>
      <c r="D95" s="123"/>
      <c r="E95" s="134"/>
      <c r="F95" s="123"/>
      <c r="G95" s="123"/>
      <c r="H95" s="123"/>
    </row>
    <row r="96" spans="1:8" ht="16.5">
      <c r="A96" s="132"/>
      <c r="B96" s="133"/>
      <c r="C96" s="121"/>
      <c r="D96" s="123"/>
      <c r="E96" s="134"/>
      <c r="F96" s="123"/>
      <c r="G96" s="123"/>
      <c r="H96" s="123"/>
    </row>
    <row r="97" spans="1:8" ht="16.5">
      <c r="A97" s="132"/>
      <c r="B97" s="133"/>
      <c r="C97" s="121"/>
      <c r="D97" s="123"/>
      <c r="E97" s="134"/>
      <c r="F97" s="123"/>
      <c r="G97" s="123"/>
      <c r="H97" s="123"/>
    </row>
    <row r="98" spans="1:8" ht="16.5">
      <c r="A98" s="132"/>
      <c r="B98" s="133"/>
      <c r="C98" s="121"/>
      <c r="D98" s="123"/>
      <c r="E98" s="134"/>
      <c r="F98" s="123"/>
      <c r="G98" s="123"/>
      <c r="H98" s="123"/>
    </row>
    <row r="99" spans="1:8" ht="16.5">
      <c r="A99" s="132"/>
      <c r="B99" s="133"/>
      <c r="C99" s="121"/>
      <c r="D99" s="123"/>
      <c r="E99" s="134"/>
      <c r="F99" s="123"/>
      <c r="G99" s="135"/>
      <c r="H99" s="123"/>
    </row>
    <row r="100" spans="1:8" ht="16.5">
      <c r="A100" s="132"/>
      <c r="B100" s="133"/>
      <c r="C100" s="121"/>
      <c r="D100" s="123"/>
      <c r="E100" s="134"/>
      <c r="F100" s="123"/>
      <c r="G100" s="123"/>
      <c r="H100" s="123"/>
    </row>
    <row r="101" spans="1:8" ht="16.5">
      <c r="A101" s="136"/>
      <c r="B101" s="133"/>
      <c r="C101" s="121"/>
      <c r="D101" s="123"/>
      <c r="E101" s="134"/>
      <c r="F101" s="123"/>
      <c r="G101" s="123"/>
      <c r="H101" s="123"/>
    </row>
    <row r="102" spans="1:8" ht="16.5">
      <c r="A102" s="123"/>
      <c r="B102" s="122"/>
      <c r="C102" s="123"/>
      <c r="D102" s="123"/>
      <c r="E102" s="123"/>
      <c r="F102" s="123"/>
      <c r="G102" s="123"/>
      <c r="H102" s="123"/>
    </row>
    <row r="103" spans="1:8" ht="16.5">
      <c r="A103" s="121"/>
      <c r="B103" s="122"/>
      <c r="C103" s="123"/>
      <c r="D103" s="123"/>
      <c r="E103" s="123"/>
      <c r="F103" s="123"/>
      <c r="G103" s="123"/>
      <c r="H103" s="123"/>
    </row>
    <row r="104" spans="1:8" ht="16.5">
      <c r="A104" s="123"/>
      <c r="B104" s="123"/>
      <c r="C104" s="123"/>
      <c r="D104" s="123"/>
      <c r="E104" s="123"/>
      <c r="F104" s="123"/>
      <c r="G104" s="123"/>
      <c r="H104" s="123"/>
    </row>
    <row r="105" spans="1:8" ht="16.5">
      <c r="A105" s="198"/>
      <c r="B105" s="198"/>
      <c r="C105" s="198"/>
      <c r="D105" s="198"/>
      <c r="E105" s="198"/>
      <c r="F105" s="198"/>
      <c r="G105" s="198"/>
      <c r="H105" s="198"/>
    </row>
    <row r="106" spans="1:8" ht="16.5">
      <c r="A106" s="198"/>
      <c r="B106" s="198"/>
      <c r="C106" s="130"/>
      <c r="D106" s="130"/>
      <c r="E106" s="130"/>
      <c r="F106" s="130"/>
      <c r="G106" s="130"/>
      <c r="H106" s="198"/>
    </row>
    <row r="107" spans="1:8" ht="16.5">
      <c r="A107" s="198"/>
      <c r="B107" s="198"/>
      <c r="C107" s="130"/>
      <c r="D107" s="130"/>
      <c r="E107" s="130"/>
      <c r="F107" s="130"/>
      <c r="G107" s="130"/>
      <c r="H107" s="130"/>
    </row>
    <row r="108" spans="1:8" ht="16.5">
      <c r="A108" s="136"/>
      <c r="B108" s="134"/>
      <c r="C108" s="123"/>
      <c r="D108" s="123"/>
      <c r="E108" s="123"/>
      <c r="F108" s="123"/>
      <c r="G108" s="123"/>
      <c r="H108" s="123"/>
    </row>
    <row r="109" spans="1:8" ht="16.5">
      <c r="A109" s="123"/>
      <c r="B109" s="134"/>
      <c r="C109" s="123"/>
      <c r="D109" s="123"/>
      <c r="E109" s="123"/>
      <c r="F109" s="123"/>
      <c r="G109" s="123"/>
      <c r="H109" s="123"/>
    </row>
    <row r="110" spans="1:8" ht="16.5">
      <c r="A110" s="123"/>
      <c r="B110" s="123"/>
      <c r="C110" s="123"/>
      <c r="D110" s="123"/>
      <c r="E110" s="123"/>
      <c r="F110" s="123"/>
      <c r="G110" s="123"/>
      <c r="H110" s="123"/>
    </row>
    <row r="111" spans="1:8" ht="16.5">
      <c r="A111" s="121"/>
      <c r="B111" s="123"/>
      <c r="C111" s="123"/>
      <c r="D111" s="123"/>
      <c r="E111" s="123"/>
      <c r="F111" s="123"/>
      <c r="G111" s="123"/>
      <c r="H111" s="123"/>
    </row>
    <row r="112" spans="1:8" ht="16.5">
      <c r="A112" s="121"/>
      <c r="B112" s="123"/>
      <c r="C112" s="123"/>
      <c r="D112" s="123"/>
      <c r="E112" s="123"/>
      <c r="F112" s="123"/>
      <c r="G112" s="123"/>
      <c r="H112" s="123"/>
    </row>
    <row r="113" spans="1:8" ht="16.5">
      <c r="A113" s="121"/>
      <c r="B113" s="123"/>
      <c r="C113" s="201"/>
      <c r="D113" s="201"/>
      <c r="E113" s="201"/>
      <c r="F113" s="201"/>
      <c r="G113" s="201"/>
      <c r="H113" s="201"/>
    </row>
    <row r="114" spans="1:8" ht="16.5">
      <c r="A114" s="121"/>
      <c r="B114" s="123"/>
      <c r="C114" s="137"/>
      <c r="D114" s="137"/>
      <c r="E114" s="137"/>
      <c r="F114" s="137"/>
      <c r="G114" s="137"/>
      <c r="H114" s="137"/>
    </row>
    <row r="115" spans="1:8" ht="16.5">
      <c r="A115" s="121"/>
      <c r="B115" s="123"/>
      <c r="C115" s="123"/>
      <c r="D115" s="123"/>
      <c r="E115" s="123"/>
      <c r="F115" s="123"/>
      <c r="G115" s="123"/>
      <c r="H115" s="123"/>
    </row>
    <row r="116" spans="1:8" ht="16.5">
      <c r="A116" s="123"/>
      <c r="B116" s="123"/>
      <c r="C116" s="123"/>
      <c r="D116" s="123"/>
      <c r="E116" s="123"/>
      <c r="F116" s="123"/>
      <c r="G116" s="123"/>
      <c r="H116" s="123"/>
    </row>
    <row r="117" spans="1:8" ht="16.5">
      <c r="A117" s="138"/>
      <c r="B117" s="138"/>
      <c r="C117" s="138"/>
      <c r="D117" s="138"/>
      <c r="E117" s="139"/>
      <c r="F117" s="138"/>
      <c r="G117" s="138"/>
      <c r="H117" s="138"/>
    </row>
    <row r="118" spans="1:8" ht="16.5">
      <c r="A118" s="138"/>
      <c r="B118" s="138"/>
      <c r="C118" s="138"/>
      <c r="D118" s="138"/>
      <c r="E118" s="139"/>
      <c r="F118" s="138"/>
      <c r="G118" s="138"/>
      <c r="H118" s="138"/>
    </row>
    <row r="119" spans="1:8" ht="16.5">
      <c r="A119" s="138"/>
      <c r="B119" s="138"/>
      <c r="C119" s="138"/>
      <c r="D119" s="138"/>
      <c r="E119" s="139"/>
      <c r="F119" s="138"/>
      <c r="G119" s="138"/>
      <c r="H119" s="138"/>
    </row>
    <row r="120" spans="1:8" ht="16.5">
      <c r="A120" s="138"/>
      <c r="B120" s="138"/>
      <c r="C120" s="138"/>
      <c r="D120" s="138"/>
      <c r="E120" s="139"/>
      <c r="F120" s="138"/>
      <c r="G120" s="138"/>
      <c r="H120" s="138"/>
    </row>
    <row r="121" spans="1:8" ht="16.5">
      <c r="A121" s="138"/>
      <c r="B121" s="138"/>
      <c r="C121" s="138"/>
      <c r="D121" s="138"/>
      <c r="E121" s="139"/>
      <c r="F121" s="138"/>
      <c r="G121" s="138"/>
      <c r="H121" s="138"/>
    </row>
    <row r="122" spans="1:8" ht="14.25">
      <c r="A122" s="135"/>
      <c r="B122" s="135"/>
      <c r="C122" s="135"/>
      <c r="D122" s="135"/>
      <c r="E122" s="135"/>
      <c r="F122" s="135"/>
      <c r="G122" s="135"/>
      <c r="H122" s="135"/>
    </row>
    <row r="123" spans="1:8" ht="14.25">
      <c r="A123" s="135"/>
      <c r="B123" s="135"/>
      <c r="C123" s="135"/>
      <c r="D123" s="135"/>
      <c r="E123" s="135"/>
      <c r="F123" s="135"/>
      <c r="G123" s="135"/>
      <c r="H123" s="135"/>
    </row>
    <row r="124" spans="1:8" ht="16.5">
      <c r="A124" s="148"/>
      <c r="B124" s="148"/>
      <c r="C124" s="148"/>
      <c r="D124" s="148"/>
      <c r="E124" s="148"/>
      <c r="F124" s="148"/>
      <c r="G124" s="148"/>
      <c r="H124" s="148"/>
    </row>
    <row r="125" spans="1:8" ht="16.5">
      <c r="A125" s="127"/>
      <c r="B125" s="127"/>
      <c r="C125" s="127"/>
      <c r="D125" s="127"/>
      <c r="E125" s="127"/>
      <c r="F125" s="127"/>
      <c r="G125" s="127"/>
      <c r="H125" s="127"/>
    </row>
    <row r="126" spans="1:8" ht="12.75" customHeight="1">
      <c r="A126" s="127"/>
      <c r="B126" s="127"/>
      <c r="C126" s="127"/>
      <c r="D126" s="128"/>
      <c r="E126" s="128"/>
      <c r="F126" s="127"/>
      <c r="G126" s="127"/>
      <c r="H126" s="127"/>
    </row>
    <row r="127" spans="1:8" ht="12.75" customHeight="1">
      <c r="A127" s="127"/>
      <c r="B127" s="127"/>
      <c r="C127" s="127"/>
      <c r="D127" s="128"/>
      <c r="E127" s="128"/>
      <c r="F127" s="127"/>
      <c r="G127" s="127"/>
      <c r="H127" s="127"/>
    </row>
    <row r="128" spans="1:8" ht="16.5">
      <c r="A128" s="127"/>
      <c r="B128" s="127"/>
      <c r="C128" s="127"/>
      <c r="D128" s="128"/>
      <c r="E128" s="129"/>
      <c r="F128" s="127"/>
      <c r="G128" s="127"/>
      <c r="H128" s="127"/>
    </row>
    <row r="129" spans="1:8" ht="16.5">
      <c r="A129" s="127"/>
      <c r="B129" s="127"/>
      <c r="C129" s="127"/>
      <c r="D129" s="128"/>
      <c r="E129" s="128"/>
      <c r="F129" s="127"/>
      <c r="G129" s="127"/>
      <c r="H129" s="127"/>
    </row>
    <row r="130" spans="1:8" ht="16.5">
      <c r="A130" s="127"/>
      <c r="B130" s="127"/>
      <c r="C130" s="127"/>
      <c r="D130" s="128"/>
      <c r="E130" s="128"/>
      <c r="F130" s="127"/>
      <c r="G130" s="127"/>
      <c r="H130" s="127"/>
    </row>
    <row r="131" spans="1:8" ht="16.5">
      <c r="A131" s="123"/>
      <c r="B131" s="123"/>
      <c r="C131" s="123"/>
      <c r="D131" s="123"/>
      <c r="E131" s="123"/>
      <c r="F131" s="123"/>
      <c r="G131" s="123"/>
      <c r="H131" s="123"/>
    </row>
    <row r="132" spans="1:8" ht="14.25">
      <c r="A132" s="189"/>
      <c r="B132" s="190"/>
      <c r="C132" s="190"/>
      <c r="D132" s="190"/>
      <c r="E132" s="190"/>
      <c r="F132" s="190"/>
      <c r="G132" s="190"/>
      <c r="H132" s="190"/>
    </row>
    <row r="133" spans="1:8" ht="14.25">
      <c r="A133" s="190"/>
      <c r="B133" s="190"/>
      <c r="C133" s="190"/>
      <c r="D133" s="190"/>
      <c r="E133" s="190"/>
      <c r="F133" s="190"/>
      <c r="G133" s="190"/>
      <c r="H133" s="190"/>
    </row>
    <row r="134" spans="1:8" ht="16.5">
      <c r="A134" s="123"/>
      <c r="B134" s="123"/>
      <c r="C134" s="123"/>
      <c r="D134" s="123"/>
      <c r="E134" s="123"/>
      <c r="F134" s="123"/>
      <c r="G134" s="123"/>
      <c r="H134" s="123"/>
    </row>
    <row r="135" spans="1:8" ht="16.5">
      <c r="A135" s="197"/>
      <c r="B135" s="197"/>
      <c r="C135" s="197"/>
      <c r="D135" s="197"/>
      <c r="E135" s="198"/>
      <c r="F135" s="127"/>
      <c r="G135" s="197"/>
      <c r="H135" s="127"/>
    </row>
    <row r="136" spans="1:8" ht="16.5">
      <c r="A136" s="197"/>
      <c r="B136" s="197"/>
      <c r="C136" s="197"/>
      <c r="D136" s="197"/>
      <c r="E136" s="198"/>
      <c r="F136" s="127"/>
      <c r="G136" s="197"/>
      <c r="H136" s="131"/>
    </row>
    <row r="137" spans="1:8" ht="16.5">
      <c r="A137" s="132"/>
      <c r="B137" s="133"/>
      <c r="C137" s="121"/>
      <c r="D137" s="123"/>
      <c r="E137" s="134"/>
      <c r="F137" s="123"/>
      <c r="G137" s="134"/>
      <c r="H137" s="123"/>
    </row>
    <row r="138" spans="1:8" ht="16.5">
      <c r="A138" s="132"/>
      <c r="B138" s="133"/>
      <c r="C138" s="121"/>
      <c r="D138" s="123"/>
      <c r="E138" s="134"/>
      <c r="F138" s="123"/>
      <c r="G138" s="134"/>
      <c r="H138" s="123"/>
    </row>
    <row r="139" spans="1:8" ht="16.5">
      <c r="A139" s="132"/>
      <c r="B139" s="133"/>
      <c r="C139" s="121"/>
      <c r="D139" s="123"/>
      <c r="E139" s="134"/>
      <c r="F139" s="123"/>
      <c r="G139" s="123"/>
      <c r="H139" s="123"/>
    </row>
    <row r="140" spans="1:8" ht="16.5">
      <c r="A140" s="132"/>
      <c r="B140" s="133"/>
      <c r="C140" s="121"/>
      <c r="D140" s="123"/>
      <c r="E140" s="134"/>
      <c r="F140" s="123"/>
      <c r="G140" s="123"/>
      <c r="H140" s="123"/>
    </row>
    <row r="141" spans="1:8" ht="16.5">
      <c r="A141" s="132"/>
      <c r="B141" s="133"/>
      <c r="C141" s="121"/>
      <c r="D141" s="123"/>
      <c r="E141" s="134"/>
      <c r="F141" s="123"/>
      <c r="G141" s="123"/>
      <c r="H141" s="123"/>
    </row>
    <row r="142" spans="1:8" ht="16.5">
      <c r="A142" s="132"/>
      <c r="B142" s="133"/>
      <c r="C142" s="121"/>
      <c r="D142" s="123"/>
      <c r="E142" s="134"/>
      <c r="F142" s="123"/>
      <c r="G142" s="123"/>
      <c r="H142" s="123"/>
    </row>
    <row r="143" spans="1:8" ht="16.5">
      <c r="A143" s="132"/>
      <c r="B143" s="133"/>
      <c r="C143" s="121"/>
      <c r="D143" s="123"/>
      <c r="E143" s="134"/>
      <c r="F143" s="123"/>
      <c r="G143" s="123"/>
      <c r="H143" s="123"/>
    </row>
    <row r="144" spans="1:8" ht="16.5">
      <c r="A144" s="132"/>
      <c r="B144" s="133"/>
      <c r="C144" s="121"/>
      <c r="D144" s="123"/>
      <c r="E144" s="134"/>
      <c r="F144" s="123"/>
      <c r="G144" s="123"/>
      <c r="H144" s="123"/>
    </row>
    <row r="145" spans="1:8" ht="16.5">
      <c r="A145" s="136"/>
      <c r="B145" s="133"/>
      <c r="C145" s="121"/>
      <c r="D145" s="123"/>
      <c r="E145" s="134"/>
      <c r="F145" s="123"/>
      <c r="G145" s="123"/>
      <c r="H145" s="123"/>
    </row>
    <row r="146" spans="1:8" ht="16.5">
      <c r="A146" s="123"/>
      <c r="B146" s="122"/>
      <c r="C146" s="123"/>
      <c r="D146" s="123"/>
      <c r="E146" s="123"/>
      <c r="F146" s="123"/>
      <c r="G146" s="123"/>
      <c r="H146" s="123"/>
    </row>
    <row r="147" spans="1:8" ht="16.5">
      <c r="A147" s="121"/>
      <c r="B147" s="122"/>
      <c r="C147" s="123"/>
      <c r="D147" s="123"/>
      <c r="E147" s="123"/>
      <c r="F147" s="123"/>
      <c r="G147" s="123"/>
      <c r="H147" s="123"/>
    </row>
    <row r="148" spans="1:8" ht="16.5">
      <c r="A148" s="121"/>
      <c r="B148" s="140"/>
      <c r="C148" s="121"/>
      <c r="D148" s="123"/>
      <c r="E148" s="123"/>
      <c r="F148" s="123"/>
      <c r="G148" s="123"/>
      <c r="H148" s="123"/>
    </row>
    <row r="149" spans="1:8" ht="16.5">
      <c r="A149" s="121"/>
      <c r="B149" s="122"/>
      <c r="C149" s="123"/>
      <c r="D149" s="123"/>
      <c r="E149" s="123"/>
      <c r="F149" s="123"/>
      <c r="G149" s="123"/>
      <c r="H149" s="123"/>
    </row>
    <row r="150" spans="1:8" ht="16.5">
      <c r="A150" s="121"/>
      <c r="B150" s="123"/>
      <c r="C150" s="123"/>
      <c r="D150" s="123"/>
      <c r="E150" s="123"/>
      <c r="F150" s="123"/>
      <c r="G150" s="123"/>
      <c r="H150" s="123"/>
    </row>
    <row r="151" spans="1:8" ht="16.5">
      <c r="A151" s="121"/>
      <c r="B151" s="123"/>
      <c r="C151" s="123"/>
      <c r="D151" s="123"/>
      <c r="E151" s="123"/>
      <c r="F151" s="123"/>
      <c r="G151" s="123"/>
      <c r="H151" s="123"/>
    </row>
    <row r="152" spans="1:8" ht="16.5">
      <c r="A152" s="121"/>
      <c r="B152" s="123"/>
      <c r="C152" s="199"/>
      <c r="D152" s="200"/>
      <c r="E152" s="200"/>
      <c r="F152" s="200"/>
      <c r="G152" s="200"/>
      <c r="H152" s="200"/>
    </row>
    <row r="153" spans="1:8" ht="16.5">
      <c r="A153" s="121"/>
      <c r="B153" s="123"/>
      <c r="C153" s="200"/>
      <c r="D153" s="200"/>
      <c r="E153" s="200"/>
      <c r="F153" s="200"/>
      <c r="G153" s="200"/>
      <c r="H153" s="200"/>
    </row>
    <row r="154" spans="1:8" ht="16.5">
      <c r="A154" s="121"/>
      <c r="B154" s="123"/>
      <c r="C154" s="123"/>
      <c r="D154" s="123"/>
      <c r="E154" s="123"/>
      <c r="F154" s="123"/>
      <c r="G154" s="123"/>
      <c r="H154" s="123"/>
    </row>
    <row r="155" spans="1:8" ht="16.5">
      <c r="A155" s="121"/>
      <c r="B155" s="123"/>
      <c r="C155" s="123"/>
      <c r="D155" s="123"/>
      <c r="E155" s="123"/>
      <c r="F155" s="123"/>
      <c r="G155" s="123"/>
      <c r="H155" s="123"/>
    </row>
    <row r="156" spans="1:8" ht="16.5">
      <c r="A156" s="123"/>
      <c r="B156" s="123"/>
      <c r="C156" s="123"/>
      <c r="D156" s="123"/>
      <c r="E156" s="123"/>
      <c r="F156" s="123"/>
      <c r="G156" s="123"/>
      <c r="H156" s="123"/>
    </row>
    <row r="157" spans="1:8" ht="16.5">
      <c r="A157" s="138"/>
      <c r="B157" s="138"/>
      <c r="C157" s="138"/>
      <c r="D157" s="138"/>
      <c r="E157" s="138"/>
      <c r="F157" s="197"/>
      <c r="G157" s="197"/>
      <c r="H157" s="197"/>
    </row>
    <row r="158" spans="1:8" ht="16.5">
      <c r="A158" s="138"/>
      <c r="B158" s="138"/>
      <c r="C158" s="138"/>
      <c r="D158" s="138"/>
      <c r="E158" s="138"/>
      <c r="F158" s="138"/>
      <c r="G158" s="138"/>
      <c r="H158" s="138"/>
    </row>
    <row r="159" spans="1:8" ht="16.5">
      <c r="A159" s="138"/>
      <c r="B159" s="138"/>
      <c r="C159" s="138"/>
      <c r="D159" s="138"/>
      <c r="E159" s="138"/>
      <c r="F159" s="138"/>
      <c r="G159" s="138"/>
      <c r="H159" s="138"/>
    </row>
    <row r="160" spans="1:8" ht="16.5">
      <c r="A160" s="138"/>
      <c r="B160" s="138"/>
      <c r="C160" s="138"/>
      <c r="D160" s="138"/>
      <c r="E160" s="138"/>
      <c r="F160" s="138"/>
      <c r="G160" s="138"/>
      <c r="H160" s="138"/>
    </row>
    <row r="161" spans="1:8" ht="16.5">
      <c r="A161" s="138"/>
      <c r="B161" s="138"/>
      <c r="C161" s="138"/>
      <c r="D161" s="138"/>
      <c r="E161" s="138"/>
      <c r="F161" s="138"/>
      <c r="G161" s="138"/>
      <c r="H161" s="138"/>
    </row>
    <row r="163" ht="16.5">
      <c r="F163" s="116"/>
    </row>
    <row r="164" ht="16.5">
      <c r="G164" s="116"/>
    </row>
  </sheetData>
  <mergeCells count="36">
    <mergeCell ref="C152:H153"/>
    <mergeCell ref="F157:H157"/>
    <mergeCell ref="C113:H113"/>
    <mergeCell ref="A124:H124"/>
    <mergeCell ref="A132:H133"/>
    <mergeCell ref="A135:A136"/>
    <mergeCell ref="B135:D136"/>
    <mergeCell ref="E135:E136"/>
    <mergeCell ref="G135:G136"/>
    <mergeCell ref="A105:A107"/>
    <mergeCell ref="B105:B107"/>
    <mergeCell ref="C105:G105"/>
    <mergeCell ref="H105:H106"/>
    <mergeCell ref="E53:E54"/>
    <mergeCell ref="G53:G54"/>
    <mergeCell ref="A87:H88"/>
    <mergeCell ref="A90:A91"/>
    <mergeCell ref="B90:D91"/>
    <mergeCell ref="E90:E91"/>
    <mergeCell ref="G90:G91"/>
    <mergeCell ref="A1:H1"/>
    <mergeCell ref="A8:H9"/>
    <mergeCell ref="A11:A12"/>
    <mergeCell ref="B11:D12"/>
    <mergeCell ref="E11:E12"/>
    <mergeCell ref="G11:G12"/>
    <mergeCell ref="H25:H26"/>
    <mergeCell ref="A80:H80"/>
    <mergeCell ref="A25:A27"/>
    <mergeCell ref="B25:B27"/>
    <mergeCell ref="C25:G25"/>
    <mergeCell ref="C69:H70"/>
    <mergeCell ref="A42:H42"/>
    <mergeCell ref="A50:H51"/>
    <mergeCell ref="A53:A54"/>
    <mergeCell ref="B53:D54"/>
  </mergeCells>
  <printOptions horizontalCentered="1"/>
  <pageMargins left="0.5" right="0.5" top="1" bottom="1" header="0.5" footer="0.5"/>
  <pageSetup horizontalDpi="180" verticalDpi="180" orientation="portrait" scale="80" r:id="rId1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rizal</dc:creator>
  <cp:keywords/>
  <dc:description/>
  <cp:lastModifiedBy> Keuangan</cp:lastModifiedBy>
  <cp:lastPrinted>2010-04-13T03:10:32Z</cp:lastPrinted>
  <dcterms:created xsi:type="dcterms:W3CDTF">2006-03-02T02:34:34Z</dcterms:created>
  <dcterms:modified xsi:type="dcterms:W3CDTF">2010-04-13T05:01:32Z</dcterms:modified>
  <cp:category/>
  <cp:version/>
  <cp:contentType/>
  <cp:contentStatus/>
</cp:coreProperties>
</file>